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Operations &amp; Production\District Production\Operations Accounting\2021\"/>
    </mc:Choice>
  </mc:AlternateContent>
  <bookViews>
    <workbookView xWindow="0" yWindow="0" windowWidth="28800" windowHeight="12336" firstSheet="7" activeTab="13"/>
  </bookViews>
  <sheets>
    <sheet name="JAN 2020" sheetId="1" r:id="rId1"/>
    <sheet name="FEB 2020" sheetId="2" r:id="rId2"/>
    <sheet name="MARCH 2020" sheetId="3" r:id="rId3"/>
    <sheet name="APRIL 2020" sheetId="4" r:id="rId4"/>
    <sheet name="MAY 2020" sheetId="5" r:id="rId5"/>
    <sheet name="JUNE 2020" sheetId="6" r:id="rId6"/>
    <sheet name="JULY 2020" sheetId="7" r:id="rId7"/>
    <sheet name="AUG 2020" sheetId="8" r:id="rId8"/>
    <sheet name="SEP 2020" sheetId="9" r:id="rId9"/>
    <sheet name="OCT 2020" sheetId="10" r:id="rId10"/>
    <sheet name="NOV 2020" sheetId="11" r:id="rId11"/>
    <sheet name="DEC 2020" sheetId="12" r:id="rId12"/>
    <sheet name="JAN 2021" sheetId="13" r:id="rId13"/>
    <sheet name="FEB 2021" sheetId="14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4" l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8" i="14"/>
  <c r="T35" i="14"/>
  <c r="S35" i="14"/>
  <c r="Q35" i="14"/>
  <c r="O35" i="14"/>
  <c r="N35" i="14"/>
  <c r="L35" i="14"/>
  <c r="J35" i="14"/>
  <c r="I35" i="14"/>
  <c r="H35" i="14"/>
  <c r="G35" i="14"/>
  <c r="F35" i="14"/>
  <c r="E35" i="14"/>
  <c r="D35" i="14"/>
  <c r="K34" i="14"/>
  <c r="M34" i="14" s="1"/>
  <c r="P34" i="14" s="1"/>
  <c r="R34" i="14" s="1"/>
  <c r="K33" i="14"/>
  <c r="M33" i="14" s="1"/>
  <c r="P33" i="14" s="1"/>
  <c r="R33" i="14" s="1"/>
  <c r="K32" i="14"/>
  <c r="M32" i="14" s="1"/>
  <c r="P32" i="14" s="1"/>
  <c r="R32" i="14" s="1"/>
  <c r="K31" i="14"/>
  <c r="M31" i="14" s="1"/>
  <c r="P31" i="14" s="1"/>
  <c r="R31" i="14" s="1"/>
  <c r="K30" i="14"/>
  <c r="M30" i="14" s="1"/>
  <c r="P30" i="14" s="1"/>
  <c r="R30" i="14" s="1"/>
  <c r="K29" i="14"/>
  <c r="M29" i="14" s="1"/>
  <c r="P29" i="14" s="1"/>
  <c r="R29" i="14" s="1"/>
  <c r="K28" i="14"/>
  <c r="M28" i="14" s="1"/>
  <c r="P28" i="14" s="1"/>
  <c r="R28" i="14" s="1"/>
  <c r="K27" i="14"/>
  <c r="M27" i="14" s="1"/>
  <c r="P27" i="14" s="1"/>
  <c r="R27" i="14" s="1"/>
  <c r="K26" i="14"/>
  <c r="M26" i="14" s="1"/>
  <c r="P26" i="14" s="1"/>
  <c r="R26" i="14" s="1"/>
  <c r="K25" i="14"/>
  <c r="M25" i="14" s="1"/>
  <c r="P25" i="14" s="1"/>
  <c r="R25" i="14" s="1"/>
  <c r="K24" i="14"/>
  <c r="M24" i="14" s="1"/>
  <c r="P24" i="14" s="1"/>
  <c r="R24" i="14" s="1"/>
  <c r="K23" i="14"/>
  <c r="M23" i="14" s="1"/>
  <c r="P23" i="14" s="1"/>
  <c r="R23" i="14" s="1"/>
  <c r="K22" i="14"/>
  <c r="M22" i="14" s="1"/>
  <c r="P22" i="14" s="1"/>
  <c r="R22" i="14" s="1"/>
  <c r="K21" i="14"/>
  <c r="M21" i="14" s="1"/>
  <c r="P21" i="14" s="1"/>
  <c r="R21" i="14" s="1"/>
  <c r="K20" i="14"/>
  <c r="M20" i="14" s="1"/>
  <c r="P20" i="14" s="1"/>
  <c r="R20" i="14" s="1"/>
  <c r="K19" i="14"/>
  <c r="M19" i="14" s="1"/>
  <c r="P19" i="14" s="1"/>
  <c r="R19" i="14" s="1"/>
  <c r="K18" i="14"/>
  <c r="M18" i="14" s="1"/>
  <c r="P18" i="14" s="1"/>
  <c r="R18" i="14" s="1"/>
  <c r="K17" i="14"/>
  <c r="M17" i="14" s="1"/>
  <c r="P17" i="14" s="1"/>
  <c r="R17" i="14" s="1"/>
  <c r="K16" i="14"/>
  <c r="M16" i="14" s="1"/>
  <c r="P16" i="14" s="1"/>
  <c r="R16" i="14" s="1"/>
  <c r="K15" i="14"/>
  <c r="M15" i="14" s="1"/>
  <c r="P15" i="14" s="1"/>
  <c r="R15" i="14" s="1"/>
  <c r="K14" i="14"/>
  <c r="M14" i="14" s="1"/>
  <c r="P14" i="14" s="1"/>
  <c r="R14" i="14" s="1"/>
  <c r="K13" i="14"/>
  <c r="M13" i="14" s="1"/>
  <c r="P13" i="14" s="1"/>
  <c r="R13" i="14" s="1"/>
  <c r="K12" i="14"/>
  <c r="M12" i="14" s="1"/>
  <c r="P12" i="14" s="1"/>
  <c r="R12" i="14" s="1"/>
  <c r="K11" i="14"/>
  <c r="M11" i="14" s="1"/>
  <c r="P11" i="14" s="1"/>
  <c r="R11" i="14" s="1"/>
  <c r="K10" i="14"/>
  <c r="M10" i="14" s="1"/>
  <c r="P10" i="14" s="1"/>
  <c r="R10" i="14" s="1"/>
  <c r="K9" i="14"/>
  <c r="M9" i="14" s="1"/>
  <c r="P9" i="14" s="1"/>
  <c r="R9" i="14" s="1"/>
  <c r="K8" i="14"/>
  <c r="M8" i="14" s="1"/>
  <c r="P8" i="14" s="1"/>
  <c r="R8" i="14" s="1"/>
  <c r="K7" i="14"/>
  <c r="K35" i="14" l="1"/>
  <c r="M7" i="14"/>
  <c r="Q38" i="13"/>
  <c r="O38" i="13"/>
  <c r="N38" i="13"/>
  <c r="L38" i="13"/>
  <c r="J38" i="13"/>
  <c r="I38" i="13"/>
  <c r="H38" i="13"/>
  <c r="G38" i="13"/>
  <c r="F38" i="13"/>
  <c r="E38" i="13"/>
  <c r="D38" i="13"/>
  <c r="K37" i="13"/>
  <c r="M37" i="13" s="1"/>
  <c r="P37" i="13" s="1"/>
  <c r="R37" i="13" s="1"/>
  <c r="K36" i="13"/>
  <c r="M36" i="13" s="1"/>
  <c r="P36" i="13" s="1"/>
  <c r="R36" i="13" s="1"/>
  <c r="K35" i="13"/>
  <c r="M35" i="13" s="1"/>
  <c r="P35" i="13" s="1"/>
  <c r="R35" i="13" s="1"/>
  <c r="K34" i="13"/>
  <c r="M34" i="13" s="1"/>
  <c r="P34" i="13" s="1"/>
  <c r="R34" i="13" s="1"/>
  <c r="K33" i="13"/>
  <c r="M33" i="13" s="1"/>
  <c r="P33" i="13" s="1"/>
  <c r="R33" i="13" s="1"/>
  <c r="K32" i="13"/>
  <c r="M32" i="13" s="1"/>
  <c r="P32" i="13" s="1"/>
  <c r="R32" i="13" s="1"/>
  <c r="K31" i="13"/>
  <c r="M31" i="13" s="1"/>
  <c r="P31" i="13" s="1"/>
  <c r="R31" i="13" s="1"/>
  <c r="K30" i="13"/>
  <c r="M30" i="13" s="1"/>
  <c r="P30" i="13" s="1"/>
  <c r="R30" i="13" s="1"/>
  <c r="K29" i="13"/>
  <c r="M29" i="13" s="1"/>
  <c r="P29" i="13" s="1"/>
  <c r="R29" i="13" s="1"/>
  <c r="K28" i="13"/>
  <c r="M28" i="13" s="1"/>
  <c r="P28" i="13" s="1"/>
  <c r="R28" i="13" s="1"/>
  <c r="K27" i="13"/>
  <c r="M27" i="13" s="1"/>
  <c r="P27" i="13" s="1"/>
  <c r="R27" i="13" s="1"/>
  <c r="K26" i="13"/>
  <c r="M26" i="13" s="1"/>
  <c r="P26" i="13" s="1"/>
  <c r="R26" i="13" s="1"/>
  <c r="K25" i="13"/>
  <c r="M25" i="13" s="1"/>
  <c r="P25" i="13" s="1"/>
  <c r="R25" i="13" s="1"/>
  <c r="K24" i="13"/>
  <c r="M24" i="13" s="1"/>
  <c r="P24" i="13" s="1"/>
  <c r="R24" i="13" s="1"/>
  <c r="K23" i="13"/>
  <c r="M23" i="13" s="1"/>
  <c r="P23" i="13" s="1"/>
  <c r="R23" i="13" s="1"/>
  <c r="K22" i="13"/>
  <c r="M22" i="13" s="1"/>
  <c r="P22" i="13" s="1"/>
  <c r="R22" i="13" s="1"/>
  <c r="K21" i="13"/>
  <c r="M21" i="13" s="1"/>
  <c r="P21" i="13" s="1"/>
  <c r="R21" i="13" s="1"/>
  <c r="K20" i="13"/>
  <c r="M20" i="13" s="1"/>
  <c r="P20" i="13" s="1"/>
  <c r="R20" i="13" s="1"/>
  <c r="M19" i="13"/>
  <c r="P19" i="13" s="1"/>
  <c r="R19" i="13" s="1"/>
  <c r="K19" i="13"/>
  <c r="K18" i="13"/>
  <c r="M18" i="13" s="1"/>
  <c r="P18" i="13" s="1"/>
  <c r="R18" i="13" s="1"/>
  <c r="K17" i="13"/>
  <c r="M17" i="13" s="1"/>
  <c r="P17" i="13" s="1"/>
  <c r="R17" i="13" s="1"/>
  <c r="K16" i="13"/>
  <c r="M16" i="13" s="1"/>
  <c r="P16" i="13" s="1"/>
  <c r="R16" i="13" s="1"/>
  <c r="K15" i="13"/>
  <c r="M15" i="13" s="1"/>
  <c r="P15" i="13" s="1"/>
  <c r="R15" i="13" s="1"/>
  <c r="K14" i="13"/>
  <c r="M14" i="13" s="1"/>
  <c r="P14" i="13" s="1"/>
  <c r="R14" i="13" s="1"/>
  <c r="K13" i="13"/>
  <c r="M13" i="13" s="1"/>
  <c r="P13" i="13" s="1"/>
  <c r="R13" i="13" s="1"/>
  <c r="K12" i="13"/>
  <c r="M12" i="13" s="1"/>
  <c r="P12" i="13" s="1"/>
  <c r="R12" i="13" s="1"/>
  <c r="K11" i="13"/>
  <c r="M11" i="13" s="1"/>
  <c r="P11" i="13" s="1"/>
  <c r="R11" i="13" s="1"/>
  <c r="K10" i="13"/>
  <c r="M10" i="13" s="1"/>
  <c r="P10" i="13" s="1"/>
  <c r="R10" i="13" s="1"/>
  <c r="K9" i="13"/>
  <c r="M9" i="13" s="1"/>
  <c r="P9" i="13" s="1"/>
  <c r="R9" i="13" s="1"/>
  <c r="K8" i="13"/>
  <c r="M8" i="13" s="1"/>
  <c r="P8" i="13" s="1"/>
  <c r="K7" i="13"/>
  <c r="M7" i="13" s="1"/>
  <c r="P7" i="13" s="1"/>
  <c r="R7" i="13" s="1"/>
  <c r="M35" i="14" l="1"/>
  <c r="P7" i="14"/>
  <c r="S38" i="13"/>
  <c r="T38" i="13"/>
  <c r="K38" i="13"/>
  <c r="R8" i="13"/>
  <c r="R38" i="13" s="1"/>
  <c r="P38" i="13"/>
  <c r="O40" i="13" s="1"/>
  <c r="M38" i="13"/>
  <c r="T36" i="12"/>
  <c r="S36" i="12"/>
  <c r="T35" i="12"/>
  <c r="S35" i="12"/>
  <c r="T34" i="12"/>
  <c r="S34" i="12"/>
  <c r="T33" i="12"/>
  <c r="S33" i="12"/>
  <c r="T32" i="12"/>
  <c r="S32" i="12"/>
  <c r="T31" i="12"/>
  <c r="S31" i="12"/>
  <c r="T30" i="12"/>
  <c r="S30" i="12"/>
  <c r="T29" i="12"/>
  <c r="S29" i="12"/>
  <c r="T28" i="12"/>
  <c r="S28" i="12"/>
  <c r="T27" i="12"/>
  <c r="S27" i="12"/>
  <c r="T26" i="12"/>
  <c r="S26" i="12"/>
  <c r="T25" i="12"/>
  <c r="S25" i="12"/>
  <c r="T24" i="12"/>
  <c r="S24" i="12"/>
  <c r="T23" i="12"/>
  <c r="S23" i="12"/>
  <c r="T22" i="12"/>
  <c r="S22" i="12"/>
  <c r="T21" i="12"/>
  <c r="S21" i="12"/>
  <c r="T20" i="12"/>
  <c r="S20" i="12"/>
  <c r="T19" i="12"/>
  <c r="S19" i="12"/>
  <c r="T18" i="12"/>
  <c r="S18" i="12"/>
  <c r="T17" i="12"/>
  <c r="S17" i="12"/>
  <c r="T16" i="12"/>
  <c r="S16" i="12"/>
  <c r="T15" i="12"/>
  <c r="S15" i="12"/>
  <c r="T14" i="12"/>
  <c r="S14" i="12"/>
  <c r="T13" i="12"/>
  <c r="S13" i="12"/>
  <c r="T12" i="12"/>
  <c r="S12" i="12"/>
  <c r="T11" i="12"/>
  <c r="S11" i="12"/>
  <c r="T10" i="12"/>
  <c r="S10" i="12"/>
  <c r="T9" i="12"/>
  <c r="S9" i="12"/>
  <c r="T8" i="12"/>
  <c r="T38" i="12" s="1"/>
  <c r="S8" i="12"/>
  <c r="T7" i="12"/>
  <c r="S7" i="12"/>
  <c r="Q38" i="12"/>
  <c r="O38" i="12"/>
  <c r="N38" i="12"/>
  <c r="L38" i="12"/>
  <c r="J38" i="12"/>
  <c r="I38" i="12"/>
  <c r="H38" i="12"/>
  <c r="G38" i="12"/>
  <c r="F38" i="12"/>
  <c r="E38" i="12"/>
  <c r="D38" i="12"/>
  <c r="K37" i="12"/>
  <c r="M37" i="12" s="1"/>
  <c r="P37" i="12" s="1"/>
  <c r="R37" i="12" s="1"/>
  <c r="K36" i="12"/>
  <c r="M36" i="12" s="1"/>
  <c r="P36" i="12" s="1"/>
  <c r="R36" i="12" s="1"/>
  <c r="K35" i="12"/>
  <c r="M35" i="12" s="1"/>
  <c r="P35" i="12" s="1"/>
  <c r="R35" i="12" s="1"/>
  <c r="K34" i="12"/>
  <c r="M34" i="12" s="1"/>
  <c r="P34" i="12" s="1"/>
  <c r="R34" i="12" s="1"/>
  <c r="K33" i="12"/>
  <c r="M33" i="12" s="1"/>
  <c r="P33" i="12" s="1"/>
  <c r="R33" i="12" s="1"/>
  <c r="K32" i="12"/>
  <c r="M32" i="12" s="1"/>
  <c r="P32" i="12" s="1"/>
  <c r="R32" i="12" s="1"/>
  <c r="K31" i="12"/>
  <c r="M31" i="12" s="1"/>
  <c r="P31" i="12" s="1"/>
  <c r="R31" i="12" s="1"/>
  <c r="K30" i="12"/>
  <c r="M30" i="12" s="1"/>
  <c r="P30" i="12" s="1"/>
  <c r="R30" i="12" s="1"/>
  <c r="K29" i="12"/>
  <c r="M29" i="12" s="1"/>
  <c r="P29" i="12" s="1"/>
  <c r="R29" i="12" s="1"/>
  <c r="K28" i="12"/>
  <c r="M28" i="12" s="1"/>
  <c r="P28" i="12" s="1"/>
  <c r="R28" i="12" s="1"/>
  <c r="K27" i="12"/>
  <c r="M27" i="12" s="1"/>
  <c r="P27" i="12" s="1"/>
  <c r="R27" i="12" s="1"/>
  <c r="K26" i="12"/>
  <c r="M26" i="12" s="1"/>
  <c r="P26" i="12" s="1"/>
  <c r="R26" i="12" s="1"/>
  <c r="K25" i="12"/>
  <c r="M25" i="12" s="1"/>
  <c r="P25" i="12" s="1"/>
  <c r="R25" i="12" s="1"/>
  <c r="K24" i="12"/>
  <c r="M24" i="12" s="1"/>
  <c r="P24" i="12" s="1"/>
  <c r="R24" i="12" s="1"/>
  <c r="K23" i="12"/>
  <c r="M23" i="12" s="1"/>
  <c r="P23" i="12" s="1"/>
  <c r="R23" i="12" s="1"/>
  <c r="K22" i="12"/>
  <c r="M22" i="12" s="1"/>
  <c r="P22" i="12" s="1"/>
  <c r="R22" i="12" s="1"/>
  <c r="K21" i="12"/>
  <c r="M21" i="12" s="1"/>
  <c r="P21" i="12" s="1"/>
  <c r="R21" i="12" s="1"/>
  <c r="K20" i="12"/>
  <c r="M20" i="12" s="1"/>
  <c r="P20" i="12" s="1"/>
  <c r="R20" i="12" s="1"/>
  <c r="K19" i="12"/>
  <c r="M19" i="12" s="1"/>
  <c r="P19" i="12" s="1"/>
  <c r="R19" i="12" s="1"/>
  <c r="K18" i="12"/>
  <c r="M18" i="12" s="1"/>
  <c r="P18" i="12" s="1"/>
  <c r="R18" i="12" s="1"/>
  <c r="K17" i="12"/>
  <c r="M17" i="12" s="1"/>
  <c r="P17" i="12" s="1"/>
  <c r="R17" i="12" s="1"/>
  <c r="K16" i="12"/>
  <c r="M16" i="12" s="1"/>
  <c r="P16" i="12" s="1"/>
  <c r="R16" i="12" s="1"/>
  <c r="K15" i="12"/>
  <c r="M15" i="12" s="1"/>
  <c r="P15" i="12" s="1"/>
  <c r="R15" i="12" s="1"/>
  <c r="K14" i="12"/>
  <c r="M14" i="12" s="1"/>
  <c r="P14" i="12" s="1"/>
  <c r="R14" i="12" s="1"/>
  <c r="K13" i="12"/>
  <c r="M13" i="12" s="1"/>
  <c r="P13" i="12" s="1"/>
  <c r="R13" i="12" s="1"/>
  <c r="K12" i="12"/>
  <c r="M12" i="12" s="1"/>
  <c r="P12" i="12" s="1"/>
  <c r="R12" i="12" s="1"/>
  <c r="K11" i="12"/>
  <c r="M11" i="12" s="1"/>
  <c r="P11" i="12" s="1"/>
  <c r="R11" i="12" s="1"/>
  <c r="K10" i="12"/>
  <c r="M10" i="12" s="1"/>
  <c r="P10" i="12" s="1"/>
  <c r="R10" i="12" s="1"/>
  <c r="K9" i="12"/>
  <c r="M9" i="12" s="1"/>
  <c r="P9" i="12" s="1"/>
  <c r="R9" i="12" s="1"/>
  <c r="K8" i="12"/>
  <c r="M8" i="12" s="1"/>
  <c r="P8" i="12" s="1"/>
  <c r="R8" i="12" s="1"/>
  <c r="K7" i="12"/>
  <c r="K38" i="12" s="1"/>
  <c r="R7" i="14" l="1"/>
  <c r="R35" i="14" s="1"/>
  <c r="T37" i="14" s="1"/>
  <c r="R37" i="14" s="1"/>
  <c r="P35" i="14"/>
  <c r="N40" i="13"/>
  <c r="I40" i="13"/>
  <c r="K40" i="13"/>
  <c r="T40" i="13"/>
  <c r="R40" i="13" s="1"/>
  <c r="J40" i="13"/>
  <c r="H40" i="13"/>
  <c r="E40" i="13"/>
  <c r="P40" i="13"/>
  <c r="F40" i="13"/>
  <c r="D40" i="13"/>
  <c r="G40" i="13"/>
  <c r="S38" i="12"/>
  <c r="M7" i="12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7" i="11"/>
  <c r="T36" i="11"/>
  <c r="S36" i="11"/>
  <c r="Q36" i="11"/>
  <c r="O36" i="11"/>
  <c r="N36" i="11"/>
  <c r="L36" i="11"/>
  <c r="J36" i="11"/>
  <c r="I36" i="11"/>
  <c r="H36" i="11"/>
  <c r="G36" i="11"/>
  <c r="F36" i="11"/>
  <c r="E36" i="11"/>
  <c r="D36" i="11"/>
  <c r="K35" i="11"/>
  <c r="M35" i="11" s="1"/>
  <c r="P35" i="11" s="1"/>
  <c r="R35" i="11" s="1"/>
  <c r="K34" i="11"/>
  <c r="M34" i="11" s="1"/>
  <c r="P34" i="11" s="1"/>
  <c r="R34" i="11" s="1"/>
  <c r="K33" i="11"/>
  <c r="M33" i="11" s="1"/>
  <c r="P33" i="11" s="1"/>
  <c r="R33" i="11" s="1"/>
  <c r="K32" i="11"/>
  <c r="M32" i="11" s="1"/>
  <c r="P32" i="11" s="1"/>
  <c r="R32" i="11" s="1"/>
  <c r="K31" i="11"/>
  <c r="M31" i="11" s="1"/>
  <c r="P31" i="11" s="1"/>
  <c r="R31" i="11" s="1"/>
  <c r="K30" i="11"/>
  <c r="M30" i="11" s="1"/>
  <c r="P30" i="11" s="1"/>
  <c r="R30" i="11" s="1"/>
  <c r="K29" i="11"/>
  <c r="M29" i="11" s="1"/>
  <c r="P29" i="11" s="1"/>
  <c r="R29" i="11" s="1"/>
  <c r="K28" i="11"/>
  <c r="M28" i="11" s="1"/>
  <c r="P28" i="11" s="1"/>
  <c r="R28" i="11" s="1"/>
  <c r="K27" i="11"/>
  <c r="M27" i="11" s="1"/>
  <c r="P27" i="11" s="1"/>
  <c r="R27" i="11" s="1"/>
  <c r="K26" i="11"/>
  <c r="M26" i="11" s="1"/>
  <c r="P26" i="11" s="1"/>
  <c r="R26" i="11" s="1"/>
  <c r="K25" i="11"/>
  <c r="M25" i="11" s="1"/>
  <c r="P25" i="11" s="1"/>
  <c r="R25" i="11" s="1"/>
  <c r="K24" i="11"/>
  <c r="M24" i="11" s="1"/>
  <c r="P24" i="11" s="1"/>
  <c r="R24" i="11" s="1"/>
  <c r="K23" i="11"/>
  <c r="M23" i="11" s="1"/>
  <c r="P23" i="11" s="1"/>
  <c r="R23" i="11" s="1"/>
  <c r="K22" i="11"/>
  <c r="M22" i="11" s="1"/>
  <c r="P22" i="11" s="1"/>
  <c r="R22" i="11" s="1"/>
  <c r="K21" i="11"/>
  <c r="M21" i="11" s="1"/>
  <c r="P21" i="11" s="1"/>
  <c r="R21" i="11" s="1"/>
  <c r="K20" i="11"/>
  <c r="M20" i="11" s="1"/>
  <c r="P20" i="11" s="1"/>
  <c r="R20" i="11" s="1"/>
  <c r="K19" i="11"/>
  <c r="M19" i="11" s="1"/>
  <c r="P19" i="11" s="1"/>
  <c r="R19" i="11" s="1"/>
  <c r="K18" i="11"/>
  <c r="M18" i="11" s="1"/>
  <c r="P18" i="11" s="1"/>
  <c r="R18" i="11" s="1"/>
  <c r="K17" i="11"/>
  <c r="M17" i="11" s="1"/>
  <c r="P17" i="11" s="1"/>
  <c r="R17" i="11" s="1"/>
  <c r="K16" i="11"/>
  <c r="M16" i="11" s="1"/>
  <c r="P16" i="11" s="1"/>
  <c r="R16" i="11" s="1"/>
  <c r="K15" i="11"/>
  <c r="M15" i="11" s="1"/>
  <c r="P15" i="11" s="1"/>
  <c r="R15" i="11" s="1"/>
  <c r="K14" i="11"/>
  <c r="M14" i="11" s="1"/>
  <c r="P14" i="11" s="1"/>
  <c r="R14" i="11" s="1"/>
  <c r="K13" i="11"/>
  <c r="M13" i="11" s="1"/>
  <c r="P13" i="11" s="1"/>
  <c r="R13" i="11" s="1"/>
  <c r="K12" i="11"/>
  <c r="M12" i="11" s="1"/>
  <c r="P12" i="11" s="1"/>
  <c r="R12" i="11" s="1"/>
  <c r="K11" i="11"/>
  <c r="M11" i="11" s="1"/>
  <c r="P11" i="11" s="1"/>
  <c r="R11" i="11" s="1"/>
  <c r="K10" i="11"/>
  <c r="M10" i="11" s="1"/>
  <c r="P10" i="11" s="1"/>
  <c r="R10" i="11" s="1"/>
  <c r="K9" i="11"/>
  <c r="M9" i="11" s="1"/>
  <c r="P9" i="11" s="1"/>
  <c r="R9" i="11" s="1"/>
  <c r="K8" i="11"/>
  <c r="M8" i="11" s="1"/>
  <c r="P8" i="11" s="1"/>
  <c r="R8" i="11" s="1"/>
  <c r="K7" i="11"/>
  <c r="M7" i="11" s="1"/>
  <c r="P7" i="11" s="1"/>
  <c r="R7" i="11" s="1"/>
  <c r="K6" i="11"/>
  <c r="M6" i="11" s="1"/>
  <c r="P37" i="14" l="1"/>
  <c r="O37" i="14"/>
  <c r="N37" i="14"/>
  <c r="G37" i="14"/>
  <c r="I37" i="14"/>
  <c r="J37" i="14"/>
  <c r="E37" i="14"/>
  <c r="D37" i="14"/>
  <c r="K37" i="14"/>
  <c r="F37" i="14"/>
  <c r="H37" i="14"/>
  <c r="M38" i="12"/>
  <c r="P7" i="12"/>
  <c r="K36" i="11"/>
  <c r="P6" i="11"/>
  <c r="M36" i="11"/>
  <c r="T38" i="10"/>
  <c r="S38" i="10"/>
  <c r="Q38" i="10"/>
  <c r="O38" i="10"/>
  <c r="N38" i="10"/>
  <c r="L38" i="10"/>
  <c r="J38" i="10"/>
  <c r="I38" i="10"/>
  <c r="H38" i="10"/>
  <c r="G38" i="10"/>
  <c r="F38" i="10"/>
  <c r="E38" i="10"/>
  <c r="D38" i="10"/>
  <c r="K37" i="10"/>
  <c r="M37" i="10" s="1"/>
  <c r="P37" i="10" s="1"/>
  <c r="R37" i="10" s="1"/>
  <c r="M36" i="10"/>
  <c r="P36" i="10" s="1"/>
  <c r="R36" i="10" s="1"/>
  <c r="K36" i="10"/>
  <c r="K35" i="10"/>
  <c r="M35" i="10" s="1"/>
  <c r="P35" i="10" s="1"/>
  <c r="R35" i="10" s="1"/>
  <c r="K34" i="10"/>
  <c r="M34" i="10" s="1"/>
  <c r="P34" i="10" s="1"/>
  <c r="R34" i="10" s="1"/>
  <c r="K33" i="10"/>
  <c r="M33" i="10" s="1"/>
  <c r="P33" i="10" s="1"/>
  <c r="R33" i="10" s="1"/>
  <c r="K32" i="10"/>
  <c r="M32" i="10" s="1"/>
  <c r="P32" i="10" s="1"/>
  <c r="R32" i="10" s="1"/>
  <c r="K31" i="10"/>
  <c r="M31" i="10" s="1"/>
  <c r="P31" i="10" s="1"/>
  <c r="R31" i="10" s="1"/>
  <c r="K30" i="10"/>
  <c r="M30" i="10" s="1"/>
  <c r="P30" i="10" s="1"/>
  <c r="R30" i="10" s="1"/>
  <c r="K29" i="10"/>
  <c r="M29" i="10" s="1"/>
  <c r="P29" i="10" s="1"/>
  <c r="R29" i="10" s="1"/>
  <c r="M28" i="10"/>
  <c r="P28" i="10" s="1"/>
  <c r="R28" i="10" s="1"/>
  <c r="K28" i="10"/>
  <c r="K27" i="10"/>
  <c r="M27" i="10" s="1"/>
  <c r="P27" i="10" s="1"/>
  <c r="R27" i="10" s="1"/>
  <c r="K26" i="10"/>
  <c r="M26" i="10" s="1"/>
  <c r="P26" i="10" s="1"/>
  <c r="R26" i="10" s="1"/>
  <c r="K25" i="10"/>
  <c r="M25" i="10" s="1"/>
  <c r="P25" i="10" s="1"/>
  <c r="R25" i="10" s="1"/>
  <c r="K24" i="10"/>
  <c r="M24" i="10" s="1"/>
  <c r="P24" i="10" s="1"/>
  <c r="R24" i="10" s="1"/>
  <c r="K23" i="10"/>
  <c r="M23" i="10" s="1"/>
  <c r="P23" i="10" s="1"/>
  <c r="R23" i="10" s="1"/>
  <c r="K22" i="10"/>
  <c r="M22" i="10" s="1"/>
  <c r="P22" i="10" s="1"/>
  <c r="R22" i="10" s="1"/>
  <c r="K21" i="10"/>
  <c r="M21" i="10" s="1"/>
  <c r="P21" i="10" s="1"/>
  <c r="R21" i="10" s="1"/>
  <c r="M20" i="10"/>
  <c r="P20" i="10" s="1"/>
  <c r="R20" i="10" s="1"/>
  <c r="K20" i="10"/>
  <c r="K19" i="10"/>
  <c r="M19" i="10" s="1"/>
  <c r="P19" i="10" s="1"/>
  <c r="R19" i="10" s="1"/>
  <c r="K18" i="10"/>
  <c r="M18" i="10" s="1"/>
  <c r="P18" i="10" s="1"/>
  <c r="R18" i="10" s="1"/>
  <c r="K17" i="10"/>
  <c r="M17" i="10" s="1"/>
  <c r="P17" i="10" s="1"/>
  <c r="R17" i="10" s="1"/>
  <c r="K16" i="10"/>
  <c r="M16" i="10" s="1"/>
  <c r="P16" i="10" s="1"/>
  <c r="R16" i="10" s="1"/>
  <c r="K15" i="10"/>
  <c r="M15" i="10" s="1"/>
  <c r="P15" i="10" s="1"/>
  <c r="R15" i="10" s="1"/>
  <c r="K14" i="10"/>
  <c r="M14" i="10" s="1"/>
  <c r="P14" i="10" s="1"/>
  <c r="R14" i="10" s="1"/>
  <c r="K13" i="10"/>
  <c r="M13" i="10" s="1"/>
  <c r="P13" i="10" s="1"/>
  <c r="R13" i="10" s="1"/>
  <c r="M12" i="10"/>
  <c r="P12" i="10" s="1"/>
  <c r="R12" i="10" s="1"/>
  <c r="K12" i="10"/>
  <c r="K11" i="10"/>
  <c r="M11" i="10" s="1"/>
  <c r="P11" i="10" s="1"/>
  <c r="R11" i="10" s="1"/>
  <c r="K10" i="10"/>
  <c r="M10" i="10" s="1"/>
  <c r="P10" i="10" s="1"/>
  <c r="R10" i="10" s="1"/>
  <c r="K9" i="10"/>
  <c r="M9" i="10" s="1"/>
  <c r="P9" i="10" s="1"/>
  <c r="R9" i="10" s="1"/>
  <c r="K8" i="10"/>
  <c r="M8" i="10" s="1"/>
  <c r="P8" i="10" s="1"/>
  <c r="R8" i="10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K7" i="10"/>
  <c r="P38" i="12" l="1"/>
  <c r="R7" i="12"/>
  <c r="R38" i="12" s="1"/>
  <c r="T40" i="12" s="1"/>
  <c r="R40" i="12" s="1"/>
  <c r="P36" i="11"/>
  <c r="R6" i="11"/>
  <c r="R36" i="11" s="1"/>
  <c r="T38" i="11" s="1"/>
  <c r="R38" i="11" s="1"/>
  <c r="K38" i="10"/>
  <c r="M7" i="10"/>
  <c r="T37" i="9"/>
  <c r="S37" i="9"/>
  <c r="Q37" i="9"/>
  <c r="O37" i="9"/>
  <c r="N37" i="9"/>
  <c r="L37" i="9"/>
  <c r="J37" i="9"/>
  <c r="I37" i="9"/>
  <c r="H37" i="9"/>
  <c r="G37" i="9"/>
  <c r="F37" i="9"/>
  <c r="E37" i="9"/>
  <c r="D37" i="9"/>
  <c r="K36" i="9"/>
  <c r="M36" i="9" s="1"/>
  <c r="P36" i="9" s="1"/>
  <c r="R36" i="9" s="1"/>
  <c r="K35" i="9"/>
  <c r="M35" i="9" s="1"/>
  <c r="P35" i="9" s="1"/>
  <c r="R35" i="9" s="1"/>
  <c r="K34" i="9"/>
  <c r="M34" i="9" s="1"/>
  <c r="P34" i="9" s="1"/>
  <c r="R34" i="9" s="1"/>
  <c r="K33" i="9"/>
  <c r="M33" i="9" s="1"/>
  <c r="P33" i="9" s="1"/>
  <c r="R33" i="9" s="1"/>
  <c r="K32" i="9"/>
  <c r="M32" i="9" s="1"/>
  <c r="P32" i="9" s="1"/>
  <c r="R32" i="9" s="1"/>
  <c r="K31" i="9"/>
  <c r="M31" i="9" s="1"/>
  <c r="P31" i="9" s="1"/>
  <c r="R31" i="9" s="1"/>
  <c r="K30" i="9"/>
  <c r="M30" i="9" s="1"/>
  <c r="P30" i="9" s="1"/>
  <c r="R30" i="9" s="1"/>
  <c r="K29" i="9"/>
  <c r="M29" i="9" s="1"/>
  <c r="P29" i="9" s="1"/>
  <c r="R29" i="9" s="1"/>
  <c r="K28" i="9"/>
  <c r="M28" i="9" s="1"/>
  <c r="P28" i="9" s="1"/>
  <c r="R28" i="9" s="1"/>
  <c r="K27" i="9"/>
  <c r="M27" i="9" s="1"/>
  <c r="P27" i="9" s="1"/>
  <c r="R27" i="9" s="1"/>
  <c r="K26" i="9"/>
  <c r="M26" i="9" s="1"/>
  <c r="P26" i="9" s="1"/>
  <c r="R26" i="9" s="1"/>
  <c r="K25" i="9"/>
  <c r="M25" i="9" s="1"/>
  <c r="P25" i="9" s="1"/>
  <c r="R25" i="9" s="1"/>
  <c r="K24" i="9"/>
  <c r="M24" i="9" s="1"/>
  <c r="P24" i="9" s="1"/>
  <c r="R24" i="9" s="1"/>
  <c r="K23" i="9"/>
  <c r="M23" i="9" s="1"/>
  <c r="P23" i="9" s="1"/>
  <c r="R23" i="9" s="1"/>
  <c r="K22" i="9"/>
  <c r="M22" i="9" s="1"/>
  <c r="P22" i="9" s="1"/>
  <c r="R22" i="9" s="1"/>
  <c r="K21" i="9"/>
  <c r="M21" i="9" s="1"/>
  <c r="P21" i="9" s="1"/>
  <c r="R21" i="9" s="1"/>
  <c r="K20" i="9"/>
  <c r="M20" i="9" s="1"/>
  <c r="P20" i="9" s="1"/>
  <c r="R20" i="9" s="1"/>
  <c r="K19" i="9"/>
  <c r="M19" i="9" s="1"/>
  <c r="P19" i="9" s="1"/>
  <c r="R19" i="9" s="1"/>
  <c r="K18" i="9"/>
  <c r="M18" i="9" s="1"/>
  <c r="P18" i="9" s="1"/>
  <c r="R18" i="9" s="1"/>
  <c r="K17" i="9"/>
  <c r="M17" i="9" s="1"/>
  <c r="P17" i="9" s="1"/>
  <c r="R17" i="9" s="1"/>
  <c r="K16" i="9"/>
  <c r="M16" i="9" s="1"/>
  <c r="P16" i="9" s="1"/>
  <c r="R16" i="9" s="1"/>
  <c r="K15" i="9"/>
  <c r="M15" i="9" s="1"/>
  <c r="P15" i="9" s="1"/>
  <c r="R15" i="9" s="1"/>
  <c r="K14" i="9"/>
  <c r="M14" i="9" s="1"/>
  <c r="P14" i="9" s="1"/>
  <c r="R14" i="9" s="1"/>
  <c r="K13" i="9"/>
  <c r="M13" i="9" s="1"/>
  <c r="P13" i="9" s="1"/>
  <c r="R13" i="9" s="1"/>
  <c r="K12" i="9"/>
  <c r="M12" i="9" s="1"/>
  <c r="P12" i="9" s="1"/>
  <c r="R12" i="9" s="1"/>
  <c r="K11" i="9"/>
  <c r="M11" i="9" s="1"/>
  <c r="P11" i="9" s="1"/>
  <c r="R11" i="9" s="1"/>
  <c r="K10" i="9"/>
  <c r="M10" i="9" s="1"/>
  <c r="P10" i="9" s="1"/>
  <c r="R10" i="9" s="1"/>
  <c r="K9" i="9"/>
  <c r="M9" i="9" s="1"/>
  <c r="P9" i="9" s="1"/>
  <c r="R9" i="9" s="1"/>
  <c r="K8" i="9"/>
  <c r="M8" i="9" s="1"/>
  <c r="P8" i="9" s="1"/>
  <c r="R8" i="9" s="1"/>
  <c r="K7" i="9"/>
  <c r="K37" i="9" s="1"/>
  <c r="N40" i="12" l="1"/>
  <c r="P40" i="12"/>
  <c r="D40" i="12"/>
  <c r="H40" i="12"/>
  <c r="J40" i="12"/>
  <c r="K40" i="12"/>
  <c r="O40" i="12"/>
  <c r="I40" i="12"/>
  <c r="E40" i="12"/>
  <c r="F40" i="12"/>
  <c r="G40" i="12"/>
  <c r="G38" i="11"/>
  <c r="P38" i="11"/>
  <c r="F38" i="11"/>
  <c r="H38" i="11"/>
  <c r="K38" i="11"/>
  <c r="N38" i="11"/>
  <c r="D38" i="11"/>
  <c r="J38" i="11"/>
  <c r="E38" i="11"/>
  <c r="O38" i="11"/>
  <c r="I38" i="11"/>
  <c r="M38" i="10"/>
  <c r="P7" i="10"/>
  <c r="M7" i="9"/>
  <c r="P7" i="9" s="1"/>
  <c r="P37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T38" i="8"/>
  <c r="S38" i="8"/>
  <c r="Q38" i="8"/>
  <c r="O38" i="8"/>
  <c r="N38" i="8"/>
  <c r="L38" i="8"/>
  <c r="J38" i="8"/>
  <c r="I38" i="8"/>
  <c r="H38" i="8"/>
  <c r="G38" i="8"/>
  <c r="F38" i="8"/>
  <c r="E38" i="8"/>
  <c r="D38" i="8"/>
  <c r="K37" i="8"/>
  <c r="M37" i="8" s="1"/>
  <c r="P37" i="8" s="1"/>
  <c r="R37" i="8" s="1"/>
  <c r="K36" i="8"/>
  <c r="M36" i="8" s="1"/>
  <c r="P36" i="8" s="1"/>
  <c r="R36" i="8" s="1"/>
  <c r="K35" i="8"/>
  <c r="M35" i="8" s="1"/>
  <c r="P35" i="8" s="1"/>
  <c r="R35" i="8" s="1"/>
  <c r="K34" i="8"/>
  <c r="M34" i="8" s="1"/>
  <c r="P34" i="8" s="1"/>
  <c r="R34" i="8" s="1"/>
  <c r="K33" i="8"/>
  <c r="M33" i="8" s="1"/>
  <c r="P33" i="8" s="1"/>
  <c r="R33" i="8" s="1"/>
  <c r="K32" i="8"/>
  <c r="M32" i="8" s="1"/>
  <c r="P32" i="8" s="1"/>
  <c r="R32" i="8" s="1"/>
  <c r="K31" i="8"/>
  <c r="M31" i="8" s="1"/>
  <c r="P31" i="8" s="1"/>
  <c r="R31" i="8" s="1"/>
  <c r="K30" i="8"/>
  <c r="M30" i="8" s="1"/>
  <c r="P30" i="8" s="1"/>
  <c r="R30" i="8" s="1"/>
  <c r="K29" i="8"/>
  <c r="M29" i="8" s="1"/>
  <c r="P29" i="8" s="1"/>
  <c r="R29" i="8" s="1"/>
  <c r="K28" i="8"/>
  <c r="M28" i="8" s="1"/>
  <c r="P28" i="8" s="1"/>
  <c r="R28" i="8" s="1"/>
  <c r="K27" i="8"/>
  <c r="M27" i="8" s="1"/>
  <c r="P27" i="8" s="1"/>
  <c r="R27" i="8" s="1"/>
  <c r="K26" i="8"/>
  <c r="M26" i="8" s="1"/>
  <c r="P26" i="8" s="1"/>
  <c r="R26" i="8" s="1"/>
  <c r="K25" i="8"/>
  <c r="M25" i="8" s="1"/>
  <c r="P25" i="8" s="1"/>
  <c r="R25" i="8" s="1"/>
  <c r="K24" i="8"/>
  <c r="M24" i="8" s="1"/>
  <c r="P24" i="8" s="1"/>
  <c r="R24" i="8" s="1"/>
  <c r="K23" i="8"/>
  <c r="M23" i="8" s="1"/>
  <c r="P23" i="8" s="1"/>
  <c r="R23" i="8" s="1"/>
  <c r="K22" i="8"/>
  <c r="M22" i="8" s="1"/>
  <c r="P22" i="8" s="1"/>
  <c r="R22" i="8" s="1"/>
  <c r="K21" i="8"/>
  <c r="M21" i="8" s="1"/>
  <c r="P21" i="8" s="1"/>
  <c r="R21" i="8" s="1"/>
  <c r="K20" i="8"/>
  <c r="M20" i="8" s="1"/>
  <c r="P20" i="8" s="1"/>
  <c r="R20" i="8" s="1"/>
  <c r="K19" i="8"/>
  <c r="M19" i="8" s="1"/>
  <c r="P19" i="8" s="1"/>
  <c r="R19" i="8" s="1"/>
  <c r="K18" i="8"/>
  <c r="M18" i="8" s="1"/>
  <c r="P18" i="8" s="1"/>
  <c r="R18" i="8" s="1"/>
  <c r="K17" i="8"/>
  <c r="M17" i="8" s="1"/>
  <c r="P17" i="8" s="1"/>
  <c r="R17" i="8" s="1"/>
  <c r="K16" i="8"/>
  <c r="M16" i="8" s="1"/>
  <c r="P16" i="8" s="1"/>
  <c r="R16" i="8" s="1"/>
  <c r="K15" i="8"/>
  <c r="M15" i="8" s="1"/>
  <c r="P15" i="8" s="1"/>
  <c r="R15" i="8" s="1"/>
  <c r="K14" i="8"/>
  <c r="M14" i="8" s="1"/>
  <c r="P14" i="8" s="1"/>
  <c r="R14" i="8" s="1"/>
  <c r="K13" i="8"/>
  <c r="M13" i="8" s="1"/>
  <c r="P13" i="8" s="1"/>
  <c r="R13" i="8" s="1"/>
  <c r="K12" i="8"/>
  <c r="M12" i="8" s="1"/>
  <c r="P12" i="8" s="1"/>
  <c r="R12" i="8" s="1"/>
  <c r="K11" i="8"/>
  <c r="M11" i="8" s="1"/>
  <c r="P11" i="8" s="1"/>
  <c r="R11" i="8" s="1"/>
  <c r="K10" i="8"/>
  <c r="M10" i="8" s="1"/>
  <c r="P10" i="8" s="1"/>
  <c r="R10" i="8" s="1"/>
  <c r="K9" i="8"/>
  <c r="M9" i="8" s="1"/>
  <c r="P9" i="8" s="1"/>
  <c r="R9" i="8" s="1"/>
  <c r="K8" i="8"/>
  <c r="M8" i="8" s="1"/>
  <c r="P8" i="8" s="1"/>
  <c r="R8" i="8" s="1"/>
  <c r="K7" i="8"/>
  <c r="R7" i="10" l="1"/>
  <c r="R38" i="10" s="1"/>
  <c r="T40" i="10" s="1"/>
  <c r="R40" i="10" s="1"/>
  <c r="P38" i="10"/>
  <c r="R7" i="9"/>
  <c r="R37" i="9" s="1"/>
  <c r="T39" i="9" s="1"/>
  <c r="R39" i="9" s="1"/>
  <c r="G39" i="9"/>
  <c r="E39" i="9"/>
  <c r="O39" i="9"/>
  <c r="M37" i="9"/>
  <c r="I39" i="9"/>
  <c r="K39" i="9"/>
  <c r="P39" i="9"/>
  <c r="N39" i="9"/>
  <c r="J39" i="9"/>
  <c r="H39" i="9"/>
  <c r="F39" i="9"/>
  <c r="D39" i="9"/>
  <c r="K38" i="8"/>
  <c r="M7" i="8"/>
  <c r="K7" i="7"/>
  <c r="M7" i="7" s="1"/>
  <c r="K8" i="7"/>
  <c r="M8" i="7" s="1"/>
  <c r="P8" i="7" s="1"/>
  <c r="R8" i="7" s="1"/>
  <c r="K9" i="7"/>
  <c r="M9" i="7" s="1"/>
  <c r="P9" i="7" s="1"/>
  <c r="R9" i="7" s="1"/>
  <c r="K10" i="7"/>
  <c r="M10" i="7" s="1"/>
  <c r="P10" i="7" s="1"/>
  <c r="R10" i="7" s="1"/>
  <c r="K11" i="7"/>
  <c r="M11" i="7" s="1"/>
  <c r="P11" i="7" s="1"/>
  <c r="R11" i="7" s="1"/>
  <c r="K12" i="7"/>
  <c r="M12" i="7" s="1"/>
  <c r="P12" i="7" s="1"/>
  <c r="R12" i="7" s="1"/>
  <c r="K13" i="7"/>
  <c r="M13" i="7" s="1"/>
  <c r="P13" i="7" s="1"/>
  <c r="R13" i="7" s="1"/>
  <c r="K14" i="7"/>
  <c r="M14" i="7" s="1"/>
  <c r="P14" i="7" s="1"/>
  <c r="R14" i="7" s="1"/>
  <c r="K15" i="7"/>
  <c r="M15" i="7" s="1"/>
  <c r="P15" i="7" s="1"/>
  <c r="R15" i="7" s="1"/>
  <c r="K16" i="7"/>
  <c r="M16" i="7" s="1"/>
  <c r="P16" i="7" s="1"/>
  <c r="R16" i="7" s="1"/>
  <c r="K17" i="7"/>
  <c r="M17" i="7" s="1"/>
  <c r="P17" i="7" s="1"/>
  <c r="R17" i="7" s="1"/>
  <c r="K18" i="7"/>
  <c r="M18" i="7" s="1"/>
  <c r="P18" i="7" s="1"/>
  <c r="R18" i="7" s="1"/>
  <c r="K19" i="7"/>
  <c r="M19" i="7" s="1"/>
  <c r="P19" i="7"/>
  <c r="R19" i="7" s="1"/>
  <c r="K20" i="7"/>
  <c r="M20" i="7" s="1"/>
  <c r="P20" i="7"/>
  <c r="R20" i="7" s="1"/>
  <c r="K21" i="7"/>
  <c r="M21" i="7" s="1"/>
  <c r="P21" i="7"/>
  <c r="R21" i="7" s="1"/>
  <c r="K22" i="7"/>
  <c r="M22" i="7" s="1"/>
  <c r="P22" i="7"/>
  <c r="R22" i="7" s="1"/>
  <c r="K23" i="7"/>
  <c r="M23" i="7" s="1"/>
  <c r="P23" i="7"/>
  <c r="R23" i="7" s="1"/>
  <c r="K24" i="7"/>
  <c r="M24" i="7" s="1"/>
  <c r="P24" i="7"/>
  <c r="R24" i="7" s="1"/>
  <c r="K25" i="7"/>
  <c r="M25" i="7" s="1"/>
  <c r="P25" i="7"/>
  <c r="R25" i="7" s="1"/>
  <c r="K26" i="7"/>
  <c r="M26" i="7" s="1"/>
  <c r="P26" i="7"/>
  <c r="R26" i="7" s="1"/>
  <c r="K27" i="7"/>
  <c r="M27" i="7" s="1"/>
  <c r="P27" i="7"/>
  <c r="R27" i="7" s="1"/>
  <c r="K28" i="7"/>
  <c r="M28" i="7" s="1"/>
  <c r="P28" i="7"/>
  <c r="R28" i="7" s="1"/>
  <c r="K29" i="7"/>
  <c r="M29" i="7" s="1"/>
  <c r="P29" i="7"/>
  <c r="R29" i="7" s="1"/>
  <c r="K30" i="7"/>
  <c r="M30" i="7" s="1"/>
  <c r="P30" i="7"/>
  <c r="R30" i="7" s="1"/>
  <c r="K31" i="7"/>
  <c r="M31" i="7" s="1"/>
  <c r="P31" i="7"/>
  <c r="R31" i="7" s="1"/>
  <c r="K32" i="7"/>
  <c r="M32" i="7" s="1"/>
  <c r="P32" i="7"/>
  <c r="R32" i="7" s="1"/>
  <c r="K33" i="7"/>
  <c r="M33" i="7" s="1"/>
  <c r="P33" i="7"/>
  <c r="R33" i="7" s="1"/>
  <c r="K34" i="7"/>
  <c r="M34" i="7" s="1"/>
  <c r="P34" i="7"/>
  <c r="R34" i="7" s="1"/>
  <c r="K35" i="7"/>
  <c r="M35" i="7" s="1"/>
  <c r="P35" i="7"/>
  <c r="R35" i="7" s="1"/>
  <c r="K36" i="7"/>
  <c r="M36" i="7" s="1"/>
  <c r="P36" i="7"/>
  <c r="R36" i="7" s="1"/>
  <c r="K37" i="7"/>
  <c r="M37" i="7" s="1"/>
  <c r="P37" i="7"/>
  <c r="R37" i="7" s="1"/>
  <c r="D38" i="7"/>
  <c r="E38" i="7"/>
  <c r="F38" i="7"/>
  <c r="G38" i="7"/>
  <c r="H38" i="7"/>
  <c r="I38" i="7"/>
  <c r="J38" i="7"/>
  <c r="L38" i="7"/>
  <c r="N38" i="7"/>
  <c r="O38" i="7"/>
  <c r="Q38" i="7"/>
  <c r="S38" i="7"/>
  <c r="T38" i="7"/>
  <c r="D42" i="7"/>
  <c r="I42" i="7"/>
  <c r="K42" i="7"/>
  <c r="M42" i="7" s="1"/>
  <c r="P42" i="7" s="1"/>
  <c r="R42" i="7" s="1"/>
  <c r="R44" i="7" s="1"/>
  <c r="T44" i="7" s="1"/>
  <c r="Q42" i="7"/>
  <c r="P40" i="10" l="1"/>
  <c r="O40" i="10"/>
  <c r="I40" i="10"/>
  <c r="G40" i="10"/>
  <c r="E40" i="10"/>
  <c r="F40" i="10"/>
  <c r="J40" i="10"/>
  <c r="D40" i="10"/>
  <c r="H40" i="10"/>
  <c r="N40" i="10"/>
  <c r="K40" i="10"/>
  <c r="M38" i="8"/>
  <c r="P7" i="8"/>
  <c r="M38" i="7"/>
  <c r="P7" i="7"/>
  <c r="K38" i="7"/>
  <c r="T37" i="6"/>
  <c r="S37" i="6"/>
  <c r="Q37" i="6"/>
  <c r="O37" i="6"/>
  <c r="N37" i="6"/>
  <c r="L37" i="6"/>
  <c r="J37" i="6"/>
  <c r="I37" i="6"/>
  <c r="H37" i="6"/>
  <c r="G37" i="6"/>
  <c r="F37" i="6"/>
  <c r="E37" i="6"/>
  <c r="D37" i="6"/>
  <c r="K36" i="6"/>
  <c r="M36" i="6" s="1"/>
  <c r="P36" i="6" s="1"/>
  <c r="R36" i="6" s="1"/>
  <c r="K35" i="6"/>
  <c r="M35" i="6" s="1"/>
  <c r="P35" i="6" s="1"/>
  <c r="R35" i="6" s="1"/>
  <c r="M34" i="6"/>
  <c r="P34" i="6" s="1"/>
  <c r="R34" i="6" s="1"/>
  <c r="K34" i="6"/>
  <c r="K33" i="6"/>
  <c r="M33" i="6" s="1"/>
  <c r="P33" i="6" s="1"/>
  <c r="R33" i="6" s="1"/>
  <c r="K32" i="6"/>
  <c r="M32" i="6" s="1"/>
  <c r="P32" i="6" s="1"/>
  <c r="R32" i="6" s="1"/>
  <c r="K31" i="6"/>
  <c r="M31" i="6" s="1"/>
  <c r="P31" i="6" s="1"/>
  <c r="R31" i="6" s="1"/>
  <c r="K30" i="6"/>
  <c r="M30" i="6" s="1"/>
  <c r="P30" i="6" s="1"/>
  <c r="R30" i="6" s="1"/>
  <c r="K29" i="6"/>
  <c r="M29" i="6" s="1"/>
  <c r="P29" i="6" s="1"/>
  <c r="R29" i="6" s="1"/>
  <c r="K28" i="6"/>
  <c r="M28" i="6" s="1"/>
  <c r="P28" i="6" s="1"/>
  <c r="R28" i="6" s="1"/>
  <c r="K27" i="6"/>
  <c r="M27" i="6" s="1"/>
  <c r="P27" i="6" s="1"/>
  <c r="R27" i="6" s="1"/>
  <c r="M26" i="6"/>
  <c r="P26" i="6" s="1"/>
  <c r="R26" i="6" s="1"/>
  <c r="K26" i="6"/>
  <c r="K25" i="6"/>
  <c r="M25" i="6" s="1"/>
  <c r="P25" i="6" s="1"/>
  <c r="R25" i="6" s="1"/>
  <c r="K24" i="6"/>
  <c r="M24" i="6" s="1"/>
  <c r="P24" i="6" s="1"/>
  <c r="R24" i="6" s="1"/>
  <c r="K23" i="6"/>
  <c r="M23" i="6" s="1"/>
  <c r="P23" i="6" s="1"/>
  <c r="R23" i="6" s="1"/>
  <c r="K22" i="6"/>
  <c r="M22" i="6" s="1"/>
  <c r="P22" i="6" s="1"/>
  <c r="R22" i="6" s="1"/>
  <c r="K21" i="6"/>
  <c r="M21" i="6" s="1"/>
  <c r="P21" i="6" s="1"/>
  <c r="R21" i="6" s="1"/>
  <c r="K20" i="6"/>
  <c r="M20" i="6" s="1"/>
  <c r="P20" i="6" s="1"/>
  <c r="R20" i="6" s="1"/>
  <c r="K19" i="6"/>
  <c r="M19" i="6" s="1"/>
  <c r="P19" i="6" s="1"/>
  <c r="R19" i="6" s="1"/>
  <c r="M18" i="6"/>
  <c r="P18" i="6" s="1"/>
  <c r="R18" i="6" s="1"/>
  <c r="K18" i="6"/>
  <c r="K17" i="6"/>
  <c r="M17" i="6" s="1"/>
  <c r="P17" i="6" s="1"/>
  <c r="R17" i="6" s="1"/>
  <c r="K16" i="6"/>
  <c r="M16" i="6" s="1"/>
  <c r="P16" i="6" s="1"/>
  <c r="R16" i="6" s="1"/>
  <c r="K15" i="6"/>
  <c r="M15" i="6" s="1"/>
  <c r="P15" i="6" s="1"/>
  <c r="R15" i="6" s="1"/>
  <c r="K14" i="6"/>
  <c r="M14" i="6" s="1"/>
  <c r="P14" i="6" s="1"/>
  <c r="R14" i="6" s="1"/>
  <c r="K13" i="6"/>
  <c r="M13" i="6" s="1"/>
  <c r="P13" i="6" s="1"/>
  <c r="R13" i="6" s="1"/>
  <c r="K12" i="6"/>
  <c r="M12" i="6" s="1"/>
  <c r="P12" i="6" s="1"/>
  <c r="R12" i="6" s="1"/>
  <c r="K11" i="6"/>
  <c r="M11" i="6" s="1"/>
  <c r="P11" i="6" s="1"/>
  <c r="R11" i="6" s="1"/>
  <c r="M10" i="6"/>
  <c r="P10" i="6" s="1"/>
  <c r="R10" i="6" s="1"/>
  <c r="K10" i="6"/>
  <c r="K9" i="6"/>
  <c r="M9" i="6" s="1"/>
  <c r="P9" i="6" s="1"/>
  <c r="R9" i="6" s="1"/>
  <c r="K8" i="6"/>
  <c r="M8" i="6" s="1"/>
  <c r="P8" i="6" s="1"/>
  <c r="R8" i="6" s="1"/>
  <c r="K7" i="6"/>
  <c r="R7" i="8" l="1"/>
  <c r="R38" i="8" s="1"/>
  <c r="T40" i="8" s="1"/>
  <c r="R40" i="8" s="1"/>
  <c r="P38" i="8"/>
  <c r="R7" i="7"/>
  <c r="R38" i="7" s="1"/>
  <c r="T40" i="7" s="1"/>
  <c r="R40" i="7" s="1"/>
  <c r="P38" i="7"/>
  <c r="M7" i="6"/>
  <c r="K37" i="6"/>
  <c r="T38" i="5"/>
  <c r="S38" i="5"/>
  <c r="Q38" i="5"/>
  <c r="O38" i="5"/>
  <c r="N38" i="5"/>
  <c r="L38" i="5"/>
  <c r="J38" i="5"/>
  <c r="I38" i="5"/>
  <c r="H38" i="5"/>
  <c r="G38" i="5"/>
  <c r="F38" i="5"/>
  <c r="E38" i="5"/>
  <c r="D38" i="5"/>
  <c r="K37" i="5"/>
  <c r="M37" i="5" s="1"/>
  <c r="P37" i="5" s="1"/>
  <c r="R37" i="5" s="1"/>
  <c r="K36" i="5"/>
  <c r="M36" i="5" s="1"/>
  <c r="P36" i="5" s="1"/>
  <c r="R36" i="5" s="1"/>
  <c r="K35" i="5"/>
  <c r="M35" i="5" s="1"/>
  <c r="P35" i="5" s="1"/>
  <c r="R35" i="5" s="1"/>
  <c r="K34" i="5"/>
  <c r="M34" i="5" s="1"/>
  <c r="P34" i="5" s="1"/>
  <c r="R34" i="5" s="1"/>
  <c r="K33" i="5"/>
  <c r="M33" i="5" s="1"/>
  <c r="P33" i="5" s="1"/>
  <c r="R33" i="5" s="1"/>
  <c r="K32" i="5"/>
  <c r="M32" i="5" s="1"/>
  <c r="P32" i="5" s="1"/>
  <c r="R32" i="5" s="1"/>
  <c r="K31" i="5"/>
  <c r="M31" i="5" s="1"/>
  <c r="P31" i="5" s="1"/>
  <c r="R31" i="5" s="1"/>
  <c r="K30" i="5"/>
  <c r="M30" i="5" s="1"/>
  <c r="P30" i="5" s="1"/>
  <c r="R30" i="5" s="1"/>
  <c r="K29" i="5"/>
  <c r="M29" i="5" s="1"/>
  <c r="P29" i="5" s="1"/>
  <c r="R29" i="5" s="1"/>
  <c r="K28" i="5"/>
  <c r="M28" i="5" s="1"/>
  <c r="P28" i="5" s="1"/>
  <c r="R28" i="5" s="1"/>
  <c r="K27" i="5"/>
  <c r="M27" i="5" s="1"/>
  <c r="P27" i="5" s="1"/>
  <c r="R27" i="5" s="1"/>
  <c r="K26" i="5"/>
  <c r="M26" i="5" s="1"/>
  <c r="P26" i="5" s="1"/>
  <c r="R26" i="5" s="1"/>
  <c r="K25" i="5"/>
  <c r="M25" i="5" s="1"/>
  <c r="P25" i="5" s="1"/>
  <c r="R25" i="5" s="1"/>
  <c r="K24" i="5"/>
  <c r="M24" i="5" s="1"/>
  <c r="P24" i="5" s="1"/>
  <c r="R24" i="5" s="1"/>
  <c r="K23" i="5"/>
  <c r="M23" i="5" s="1"/>
  <c r="P23" i="5" s="1"/>
  <c r="R23" i="5" s="1"/>
  <c r="K22" i="5"/>
  <c r="M22" i="5" s="1"/>
  <c r="P22" i="5" s="1"/>
  <c r="R22" i="5" s="1"/>
  <c r="K21" i="5"/>
  <c r="M21" i="5" s="1"/>
  <c r="P21" i="5" s="1"/>
  <c r="R21" i="5" s="1"/>
  <c r="K20" i="5"/>
  <c r="M20" i="5" s="1"/>
  <c r="P20" i="5" s="1"/>
  <c r="R20" i="5" s="1"/>
  <c r="K19" i="5"/>
  <c r="M19" i="5" s="1"/>
  <c r="P19" i="5" s="1"/>
  <c r="R19" i="5" s="1"/>
  <c r="K18" i="5"/>
  <c r="M18" i="5" s="1"/>
  <c r="P18" i="5" s="1"/>
  <c r="R18" i="5" s="1"/>
  <c r="K17" i="5"/>
  <c r="M17" i="5" s="1"/>
  <c r="P17" i="5" s="1"/>
  <c r="R17" i="5" s="1"/>
  <c r="K16" i="5"/>
  <c r="M16" i="5" s="1"/>
  <c r="P16" i="5" s="1"/>
  <c r="R16" i="5" s="1"/>
  <c r="K15" i="5"/>
  <c r="M15" i="5" s="1"/>
  <c r="P15" i="5" s="1"/>
  <c r="R15" i="5" s="1"/>
  <c r="K14" i="5"/>
  <c r="M14" i="5" s="1"/>
  <c r="P14" i="5" s="1"/>
  <c r="R14" i="5" s="1"/>
  <c r="K13" i="5"/>
  <c r="M13" i="5" s="1"/>
  <c r="P13" i="5" s="1"/>
  <c r="R13" i="5" s="1"/>
  <c r="K12" i="5"/>
  <c r="M12" i="5" s="1"/>
  <c r="P12" i="5" s="1"/>
  <c r="R12" i="5" s="1"/>
  <c r="K11" i="5"/>
  <c r="M11" i="5" s="1"/>
  <c r="P11" i="5" s="1"/>
  <c r="R11" i="5" s="1"/>
  <c r="K10" i="5"/>
  <c r="M10" i="5" s="1"/>
  <c r="P10" i="5" s="1"/>
  <c r="R10" i="5" s="1"/>
  <c r="K9" i="5"/>
  <c r="M9" i="5" s="1"/>
  <c r="P9" i="5" s="1"/>
  <c r="R9" i="5" s="1"/>
  <c r="K8" i="5"/>
  <c r="M8" i="5" s="1"/>
  <c r="P8" i="5" s="1"/>
  <c r="R8" i="5" s="1"/>
  <c r="K7" i="5"/>
  <c r="P40" i="8" l="1"/>
  <c r="O40" i="8"/>
  <c r="I40" i="8"/>
  <c r="G40" i="8"/>
  <c r="E40" i="8"/>
  <c r="D40" i="8"/>
  <c r="F40" i="8"/>
  <c r="J40" i="8"/>
  <c r="H40" i="8"/>
  <c r="N40" i="8"/>
  <c r="K40" i="8"/>
  <c r="P40" i="7"/>
  <c r="G40" i="7"/>
  <c r="E40" i="7"/>
  <c r="I40" i="7"/>
  <c r="O40" i="7"/>
  <c r="N40" i="7"/>
  <c r="H40" i="7"/>
  <c r="D40" i="7"/>
  <c r="J40" i="7"/>
  <c r="F40" i="7"/>
  <c r="K40" i="7"/>
  <c r="M37" i="6"/>
  <c r="P7" i="6"/>
  <c r="K38" i="5"/>
  <c r="M7" i="5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9" i="4"/>
  <c r="A8" i="4"/>
  <c r="T37" i="4"/>
  <c r="S37" i="4"/>
  <c r="Q37" i="4"/>
  <c r="O37" i="4"/>
  <c r="N37" i="4"/>
  <c r="L37" i="4"/>
  <c r="J37" i="4"/>
  <c r="I37" i="4"/>
  <c r="H37" i="4"/>
  <c r="G37" i="4"/>
  <c r="F37" i="4"/>
  <c r="E37" i="4"/>
  <c r="D37" i="4"/>
  <c r="K36" i="4"/>
  <c r="M36" i="4" s="1"/>
  <c r="P36" i="4" s="1"/>
  <c r="R36" i="4" s="1"/>
  <c r="K35" i="4"/>
  <c r="M35" i="4" s="1"/>
  <c r="P35" i="4" s="1"/>
  <c r="R35" i="4" s="1"/>
  <c r="K34" i="4"/>
  <c r="M34" i="4" s="1"/>
  <c r="P34" i="4" s="1"/>
  <c r="R34" i="4" s="1"/>
  <c r="K33" i="4"/>
  <c r="M33" i="4" s="1"/>
  <c r="P33" i="4" s="1"/>
  <c r="R33" i="4" s="1"/>
  <c r="K32" i="4"/>
  <c r="M32" i="4" s="1"/>
  <c r="P32" i="4" s="1"/>
  <c r="R32" i="4" s="1"/>
  <c r="K31" i="4"/>
  <c r="M31" i="4" s="1"/>
  <c r="P31" i="4" s="1"/>
  <c r="R31" i="4" s="1"/>
  <c r="K30" i="4"/>
  <c r="M30" i="4" s="1"/>
  <c r="P30" i="4" s="1"/>
  <c r="R30" i="4" s="1"/>
  <c r="K29" i="4"/>
  <c r="M29" i="4" s="1"/>
  <c r="P29" i="4" s="1"/>
  <c r="R29" i="4" s="1"/>
  <c r="K28" i="4"/>
  <c r="M28" i="4" s="1"/>
  <c r="P28" i="4" s="1"/>
  <c r="R28" i="4" s="1"/>
  <c r="K27" i="4"/>
  <c r="M27" i="4" s="1"/>
  <c r="P27" i="4" s="1"/>
  <c r="R27" i="4" s="1"/>
  <c r="K26" i="4"/>
  <c r="M26" i="4" s="1"/>
  <c r="P26" i="4" s="1"/>
  <c r="R26" i="4" s="1"/>
  <c r="K25" i="4"/>
  <c r="M25" i="4" s="1"/>
  <c r="P25" i="4" s="1"/>
  <c r="R25" i="4" s="1"/>
  <c r="K24" i="4"/>
  <c r="M24" i="4" s="1"/>
  <c r="P24" i="4" s="1"/>
  <c r="R24" i="4" s="1"/>
  <c r="K23" i="4"/>
  <c r="M23" i="4" s="1"/>
  <c r="P23" i="4" s="1"/>
  <c r="R23" i="4" s="1"/>
  <c r="K22" i="4"/>
  <c r="M22" i="4" s="1"/>
  <c r="P22" i="4" s="1"/>
  <c r="R22" i="4" s="1"/>
  <c r="K21" i="4"/>
  <c r="M21" i="4" s="1"/>
  <c r="P21" i="4" s="1"/>
  <c r="R21" i="4" s="1"/>
  <c r="K20" i="4"/>
  <c r="M20" i="4" s="1"/>
  <c r="P20" i="4" s="1"/>
  <c r="R20" i="4" s="1"/>
  <c r="K19" i="4"/>
  <c r="M19" i="4" s="1"/>
  <c r="P19" i="4" s="1"/>
  <c r="R19" i="4" s="1"/>
  <c r="K18" i="4"/>
  <c r="M18" i="4" s="1"/>
  <c r="P18" i="4" s="1"/>
  <c r="R18" i="4" s="1"/>
  <c r="K17" i="4"/>
  <c r="M17" i="4" s="1"/>
  <c r="P17" i="4" s="1"/>
  <c r="R17" i="4" s="1"/>
  <c r="K16" i="4"/>
  <c r="M16" i="4" s="1"/>
  <c r="P16" i="4" s="1"/>
  <c r="R16" i="4" s="1"/>
  <c r="K15" i="4"/>
  <c r="M15" i="4" s="1"/>
  <c r="P15" i="4" s="1"/>
  <c r="R15" i="4" s="1"/>
  <c r="K14" i="4"/>
  <c r="M14" i="4" s="1"/>
  <c r="P14" i="4" s="1"/>
  <c r="R14" i="4" s="1"/>
  <c r="K13" i="4"/>
  <c r="M13" i="4" s="1"/>
  <c r="P13" i="4" s="1"/>
  <c r="R13" i="4" s="1"/>
  <c r="K12" i="4"/>
  <c r="M12" i="4" s="1"/>
  <c r="P12" i="4" s="1"/>
  <c r="R12" i="4" s="1"/>
  <c r="K11" i="4"/>
  <c r="M11" i="4" s="1"/>
  <c r="P11" i="4" s="1"/>
  <c r="R11" i="4" s="1"/>
  <c r="K10" i="4"/>
  <c r="M10" i="4" s="1"/>
  <c r="P10" i="4" s="1"/>
  <c r="R10" i="4" s="1"/>
  <c r="K9" i="4"/>
  <c r="M9" i="4" s="1"/>
  <c r="P9" i="4" s="1"/>
  <c r="R9" i="4" s="1"/>
  <c r="K8" i="4"/>
  <c r="M8" i="4" s="1"/>
  <c r="P8" i="4" s="1"/>
  <c r="R8" i="4" s="1"/>
  <c r="K7" i="4"/>
  <c r="P37" i="6" l="1"/>
  <c r="R7" i="6"/>
  <c r="R37" i="6" s="1"/>
  <c r="T39" i="6" s="1"/>
  <c r="R39" i="6" s="1"/>
  <c r="M38" i="5"/>
  <c r="P7" i="5"/>
  <c r="K37" i="4"/>
  <c r="M7" i="4"/>
  <c r="P7" i="4" s="1"/>
  <c r="P37" i="4" s="1"/>
  <c r="T38" i="3"/>
  <c r="S38" i="3"/>
  <c r="Q38" i="3"/>
  <c r="O38" i="3"/>
  <c r="N38" i="3"/>
  <c r="L38" i="3"/>
  <c r="J38" i="3"/>
  <c r="I38" i="3"/>
  <c r="H38" i="3"/>
  <c r="G38" i="3"/>
  <c r="F38" i="3"/>
  <c r="E38" i="3"/>
  <c r="D38" i="3"/>
  <c r="K37" i="3"/>
  <c r="M37" i="3" s="1"/>
  <c r="P37" i="3" s="1"/>
  <c r="R37" i="3" s="1"/>
  <c r="K36" i="3"/>
  <c r="M36" i="3" s="1"/>
  <c r="P36" i="3" s="1"/>
  <c r="R36" i="3" s="1"/>
  <c r="K35" i="3"/>
  <c r="M35" i="3" s="1"/>
  <c r="P35" i="3" s="1"/>
  <c r="R35" i="3" s="1"/>
  <c r="K34" i="3"/>
  <c r="M34" i="3" s="1"/>
  <c r="P34" i="3" s="1"/>
  <c r="R34" i="3" s="1"/>
  <c r="K33" i="3"/>
  <c r="M33" i="3" s="1"/>
  <c r="P33" i="3" s="1"/>
  <c r="R33" i="3" s="1"/>
  <c r="K32" i="3"/>
  <c r="M32" i="3" s="1"/>
  <c r="P32" i="3" s="1"/>
  <c r="R32" i="3" s="1"/>
  <c r="K31" i="3"/>
  <c r="M31" i="3" s="1"/>
  <c r="P31" i="3" s="1"/>
  <c r="R31" i="3" s="1"/>
  <c r="K30" i="3"/>
  <c r="M30" i="3" s="1"/>
  <c r="P30" i="3" s="1"/>
  <c r="R30" i="3" s="1"/>
  <c r="K29" i="3"/>
  <c r="M29" i="3" s="1"/>
  <c r="P29" i="3" s="1"/>
  <c r="R29" i="3" s="1"/>
  <c r="K28" i="3"/>
  <c r="M28" i="3" s="1"/>
  <c r="P28" i="3" s="1"/>
  <c r="R28" i="3" s="1"/>
  <c r="K27" i="3"/>
  <c r="M27" i="3" s="1"/>
  <c r="P27" i="3" s="1"/>
  <c r="R27" i="3" s="1"/>
  <c r="K26" i="3"/>
  <c r="M26" i="3" s="1"/>
  <c r="P26" i="3" s="1"/>
  <c r="R26" i="3" s="1"/>
  <c r="K25" i="3"/>
  <c r="M25" i="3" s="1"/>
  <c r="P25" i="3" s="1"/>
  <c r="R25" i="3" s="1"/>
  <c r="K24" i="3"/>
  <c r="M24" i="3" s="1"/>
  <c r="P24" i="3" s="1"/>
  <c r="R24" i="3" s="1"/>
  <c r="K23" i="3"/>
  <c r="M23" i="3" s="1"/>
  <c r="P23" i="3" s="1"/>
  <c r="R23" i="3" s="1"/>
  <c r="K22" i="3"/>
  <c r="M22" i="3" s="1"/>
  <c r="P22" i="3" s="1"/>
  <c r="R22" i="3" s="1"/>
  <c r="K21" i="3"/>
  <c r="M21" i="3" s="1"/>
  <c r="P21" i="3" s="1"/>
  <c r="R21" i="3" s="1"/>
  <c r="K20" i="3"/>
  <c r="M20" i="3" s="1"/>
  <c r="P20" i="3" s="1"/>
  <c r="R20" i="3" s="1"/>
  <c r="K19" i="3"/>
  <c r="M19" i="3" s="1"/>
  <c r="P19" i="3" s="1"/>
  <c r="R19" i="3" s="1"/>
  <c r="K18" i="3"/>
  <c r="M18" i="3" s="1"/>
  <c r="P18" i="3" s="1"/>
  <c r="R18" i="3" s="1"/>
  <c r="K17" i="3"/>
  <c r="M17" i="3" s="1"/>
  <c r="P17" i="3" s="1"/>
  <c r="R17" i="3" s="1"/>
  <c r="K16" i="3"/>
  <c r="M16" i="3" s="1"/>
  <c r="P16" i="3" s="1"/>
  <c r="R16" i="3" s="1"/>
  <c r="K15" i="3"/>
  <c r="M15" i="3" s="1"/>
  <c r="P15" i="3" s="1"/>
  <c r="R15" i="3" s="1"/>
  <c r="K14" i="3"/>
  <c r="M14" i="3" s="1"/>
  <c r="P14" i="3" s="1"/>
  <c r="R14" i="3" s="1"/>
  <c r="K13" i="3"/>
  <c r="M13" i="3" s="1"/>
  <c r="P13" i="3" s="1"/>
  <c r="R13" i="3" s="1"/>
  <c r="K12" i="3"/>
  <c r="M12" i="3" s="1"/>
  <c r="P12" i="3" s="1"/>
  <c r="R12" i="3" s="1"/>
  <c r="K11" i="3"/>
  <c r="M11" i="3" s="1"/>
  <c r="P11" i="3" s="1"/>
  <c r="R11" i="3" s="1"/>
  <c r="K10" i="3"/>
  <c r="M10" i="3" s="1"/>
  <c r="P10" i="3" s="1"/>
  <c r="R10" i="3" s="1"/>
  <c r="K9" i="3"/>
  <c r="M9" i="3" s="1"/>
  <c r="P9" i="3" s="1"/>
  <c r="R9" i="3" s="1"/>
  <c r="K8" i="3"/>
  <c r="M8" i="3" s="1"/>
  <c r="P8" i="3" s="1"/>
  <c r="R8" i="3" s="1"/>
  <c r="K7" i="3"/>
  <c r="P39" i="6" l="1"/>
  <c r="N39" i="6"/>
  <c r="J39" i="6"/>
  <c r="H39" i="6"/>
  <c r="F39" i="6"/>
  <c r="D39" i="6"/>
  <c r="E39" i="6"/>
  <c r="I39" i="6"/>
  <c r="G39" i="6"/>
  <c r="O39" i="6"/>
  <c r="K39" i="6"/>
  <c r="R7" i="5"/>
  <c r="R38" i="5" s="1"/>
  <c r="T40" i="5" s="1"/>
  <c r="R40" i="5" s="1"/>
  <c r="P38" i="5"/>
  <c r="M37" i="4"/>
  <c r="R7" i="4"/>
  <c r="R37" i="4" s="1"/>
  <c r="T39" i="4" s="1"/>
  <c r="R39" i="4" s="1"/>
  <c r="E39" i="4"/>
  <c r="G39" i="4"/>
  <c r="K39" i="4"/>
  <c r="O39" i="4"/>
  <c r="I39" i="4"/>
  <c r="P39" i="4"/>
  <c r="N39" i="4"/>
  <c r="J39" i="4"/>
  <c r="H39" i="4"/>
  <c r="F39" i="4"/>
  <c r="D39" i="4"/>
  <c r="K38" i="3"/>
  <c r="M7" i="3"/>
  <c r="P7" i="3" s="1"/>
  <c r="P38" i="3" s="1"/>
  <c r="K35" i="2"/>
  <c r="M35" i="2" s="1"/>
  <c r="P35" i="2" s="1"/>
  <c r="R35" i="2" s="1"/>
  <c r="T36" i="2"/>
  <c r="S36" i="2"/>
  <c r="Q36" i="2"/>
  <c r="O36" i="2"/>
  <c r="N36" i="2"/>
  <c r="L36" i="2"/>
  <c r="J36" i="2"/>
  <c r="I36" i="2"/>
  <c r="H36" i="2"/>
  <c r="G36" i="2"/>
  <c r="F36" i="2"/>
  <c r="E36" i="2"/>
  <c r="D36" i="2"/>
  <c r="K34" i="2"/>
  <c r="M34" i="2" s="1"/>
  <c r="P34" i="2" s="1"/>
  <c r="R34" i="2" s="1"/>
  <c r="K33" i="2"/>
  <c r="M33" i="2" s="1"/>
  <c r="P33" i="2" s="1"/>
  <c r="R33" i="2" s="1"/>
  <c r="K32" i="2"/>
  <c r="M32" i="2" s="1"/>
  <c r="P32" i="2" s="1"/>
  <c r="R32" i="2" s="1"/>
  <c r="K31" i="2"/>
  <c r="M31" i="2" s="1"/>
  <c r="P31" i="2" s="1"/>
  <c r="R31" i="2" s="1"/>
  <c r="K30" i="2"/>
  <c r="M30" i="2" s="1"/>
  <c r="P30" i="2" s="1"/>
  <c r="R30" i="2" s="1"/>
  <c r="K29" i="2"/>
  <c r="M29" i="2" s="1"/>
  <c r="P29" i="2" s="1"/>
  <c r="R29" i="2" s="1"/>
  <c r="K28" i="2"/>
  <c r="M28" i="2" s="1"/>
  <c r="P28" i="2" s="1"/>
  <c r="R28" i="2" s="1"/>
  <c r="K27" i="2"/>
  <c r="M27" i="2" s="1"/>
  <c r="P27" i="2" s="1"/>
  <c r="R27" i="2" s="1"/>
  <c r="K26" i="2"/>
  <c r="M26" i="2" s="1"/>
  <c r="P26" i="2" s="1"/>
  <c r="R26" i="2" s="1"/>
  <c r="K25" i="2"/>
  <c r="M25" i="2" s="1"/>
  <c r="P25" i="2" s="1"/>
  <c r="R25" i="2" s="1"/>
  <c r="K24" i="2"/>
  <c r="M24" i="2" s="1"/>
  <c r="P24" i="2" s="1"/>
  <c r="R24" i="2" s="1"/>
  <c r="K23" i="2"/>
  <c r="M23" i="2" s="1"/>
  <c r="P23" i="2" s="1"/>
  <c r="R23" i="2" s="1"/>
  <c r="K22" i="2"/>
  <c r="M22" i="2" s="1"/>
  <c r="P22" i="2" s="1"/>
  <c r="R22" i="2" s="1"/>
  <c r="K21" i="2"/>
  <c r="M21" i="2" s="1"/>
  <c r="P21" i="2" s="1"/>
  <c r="R21" i="2" s="1"/>
  <c r="K20" i="2"/>
  <c r="M20" i="2" s="1"/>
  <c r="P20" i="2" s="1"/>
  <c r="R20" i="2" s="1"/>
  <c r="K19" i="2"/>
  <c r="M19" i="2" s="1"/>
  <c r="P19" i="2" s="1"/>
  <c r="R19" i="2" s="1"/>
  <c r="K18" i="2"/>
  <c r="M18" i="2" s="1"/>
  <c r="P18" i="2" s="1"/>
  <c r="R18" i="2" s="1"/>
  <c r="K17" i="2"/>
  <c r="M17" i="2" s="1"/>
  <c r="P17" i="2" s="1"/>
  <c r="R17" i="2" s="1"/>
  <c r="K16" i="2"/>
  <c r="M16" i="2" s="1"/>
  <c r="P16" i="2" s="1"/>
  <c r="R16" i="2" s="1"/>
  <c r="K15" i="2"/>
  <c r="M15" i="2" s="1"/>
  <c r="P15" i="2" s="1"/>
  <c r="R15" i="2" s="1"/>
  <c r="K14" i="2"/>
  <c r="M14" i="2" s="1"/>
  <c r="P14" i="2" s="1"/>
  <c r="R14" i="2" s="1"/>
  <c r="K13" i="2"/>
  <c r="M13" i="2" s="1"/>
  <c r="P13" i="2" s="1"/>
  <c r="R13" i="2" s="1"/>
  <c r="K12" i="2"/>
  <c r="M12" i="2" s="1"/>
  <c r="P12" i="2" s="1"/>
  <c r="R12" i="2" s="1"/>
  <c r="K11" i="2"/>
  <c r="M11" i="2" s="1"/>
  <c r="P11" i="2" s="1"/>
  <c r="R11" i="2" s="1"/>
  <c r="K10" i="2"/>
  <c r="M10" i="2" s="1"/>
  <c r="P10" i="2" s="1"/>
  <c r="R10" i="2" s="1"/>
  <c r="K9" i="2"/>
  <c r="M9" i="2" s="1"/>
  <c r="P9" i="2" s="1"/>
  <c r="R9" i="2" s="1"/>
  <c r="K8" i="2"/>
  <c r="M8" i="2" s="1"/>
  <c r="P8" i="2" s="1"/>
  <c r="R8" i="2" s="1"/>
  <c r="K7" i="2"/>
  <c r="M7" i="2" s="1"/>
  <c r="P40" i="5" l="1"/>
  <c r="O40" i="5"/>
  <c r="I40" i="5"/>
  <c r="G40" i="5"/>
  <c r="E40" i="5"/>
  <c r="F40" i="5"/>
  <c r="J40" i="5"/>
  <c r="D40" i="5"/>
  <c r="H40" i="5"/>
  <c r="N40" i="5"/>
  <c r="K40" i="5"/>
  <c r="M38" i="3"/>
  <c r="R7" i="3"/>
  <c r="R38" i="3" s="1"/>
  <c r="T40" i="3" s="1"/>
  <c r="R40" i="3" s="1"/>
  <c r="I40" i="3"/>
  <c r="E40" i="3"/>
  <c r="P40" i="3"/>
  <c r="N40" i="3"/>
  <c r="J40" i="3"/>
  <c r="H40" i="3"/>
  <c r="F40" i="3"/>
  <c r="D40" i="3"/>
  <c r="O40" i="3"/>
  <c r="K40" i="3"/>
  <c r="G40" i="3"/>
  <c r="M36" i="2"/>
  <c r="P7" i="2"/>
  <c r="K36" i="2"/>
  <c r="T38" i="1"/>
  <c r="S38" i="1"/>
  <c r="Q38" i="1"/>
  <c r="O38" i="1"/>
  <c r="N38" i="1"/>
  <c r="L38" i="1"/>
  <c r="J38" i="1"/>
  <c r="I38" i="1"/>
  <c r="H38" i="1"/>
  <c r="G38" i="1"/>
  <c r="F38" i="1"/>
  <c r="E38" i="1"/>
  <c r="D38" i="1"/>
  <c r="K37" i="1"/>
  <c r="M37" i="1" s="1"/>
  <c r="P37" i="1" s="1"/>
  <c r="R37" i="1" s="1"/>
  <c r="K36" i="1"/>
  <c r="M36" i="1" s="1"/>
  <c r="P36" i="1" s="1"/>
  <c r="R36" i="1" s="1"/>
  <c r="K35" i="1"/>
  <c r="M35" i="1" s="1"/>
  <c r="P35" i="1" s="1"/>
  <c r="R35" i="1" s="1"/>
  <c r="M34" i="1"/>
  <c r="P34" i="1" s="1"/>
  <c r="R34" i="1" s="1"/>
  <c r="K34" i="1"/>
  <c r="K33" i="1"/>
  <c r="M33" i="1" s="1"/>
  <c r="P33" i="1" s="1"/>
  <c r="R33" i="1" s="1"/>
  <c r="K32" i="1"/>
  <c r="M32" i="1" s="1"/>
  <c r="P32" i="1" s="1"/>
  <c r="R32" i="1" s="1"/>
  <c r="K31" i="1"/>
  <c r="M31" i="1" s="1"/>
  <c r="P31" i="1" s="1"/>
  <c r="R31" i="1" s="1"/>
  <c r="K30" i="1"/>
  <c r="M30" i="1" s="1"/>
  <c r="P30" i="1" s="1"/>
  <c r="R30" i="1" s="1"/>
  <c r="K29" i="1"/>
  <c r="M29" i="1" s="1"/>
  <c r="P29" i="1" s="1"/>
  <c r="R29" i="1" s="1"/>
  <c r="K28" i="1"/>
  <c r="M28" i="1" s="1"/>
  <c r="P28" i="1" s="1"/>
  <c r="R28" i="1" s="1"/>
  <c r="K27" i="1"/>
  <c r="M27" i="1" s="1"/>
  <c r="P27" i="1" s="1"/>
  <c r="R27" i="1" s="1"/>
  <c r="K26" i="1"/>
  <c r="M26" i="1" s="1"/>
  <c r="P26" i="1" s="1"/>
  <c r="R26" i="1" s="1"/>
  <c r="K25" i="1"/>
  <c r="M25" i="1" s="1"/>
  <c r="P25" i="1" s="1"/>
  <c r="R25" i="1" s="1"/>
  <c r="K24" i="1"/>
  <c r="M24" i="1" s="1"/>
  <c r="P24" i="1" s="1"/>
  <c r="R24" i="1" s="1"/>
  <c r="K23" i="1"/>
  <c r="M23" i="1" s="1"/>
  <c r="P23" i="1" s="1"/>
  <c r="R23" i="1" s="1"/>
  <c r="K22" i="1"/>
  <c r="M22" i="1" s="1"/>
  <c r="P22" i="1" s="1"/>
  <c r="R22" i="1" s="1"/>
  <c r="K21" i="1"/>
  <c r="M21" i="1" s="1"/>
  <c r="P21" i="1" s="1"/>
  <c r="R21" i="1" s="1"/>
  <c r="K20" i="1"/>
  <c r="M20" i="1" s="1"/>
  <c r="P20" i="1" s="1"/>
  <c r="R20" i="1" s="1"/>
  <c r="K19" i="1"/>
  <c r="M19" i="1" s="1"/>
  <c r="P19" i="1" s="1"/>
  <c r="R19" i="1" s="1"/>
  <c r="K18" i="1"/>
  <c r="M18" i="1" s="1"/>
  <c r="P18" i="1" s="1"/>
  <c r="R18" i="1" s="1"/>
  <c r="K17" i="1"/>
  <c r="M17" i="1" s="1"/>
  <c r="P17" i="1" s="1"/>
  <c r="R17" i="1" s="1"/>
  <c r="K16" i="1"/>
  <c r="M16" i="1" s="1"/>
  <c r="P16" i="1" s="1"/>
  <c r="R16" i="1" s="1"/>
  <c r="K15" i="1"/>
  <c r="M15" i="1" s="1"/>
  <c r="P15" i="1" s="1"/>
  <c r="R15" i="1" s="1"/>
  <c r="K14" i="1"/>
  <c r="M14" i="1" s="1"/>
  <c r="P14" i="1" s="1"/>
  <c r="R14" i="1" s="1"/>
  <c r="K13" i="1"/>
  <c r="M13" i="1" s="1"/>
  <c r="P13" i="1" s="1"/>
  <c r="R13" i="1" s="1"/>
  <c r="K12" i="1"/>
  <c r="M12" i="1" s="1"/>
  <c r="P12" i="1" s="1"/>
  <c r="R12" i="1" s="1"/>
  <c r="K11" i="1"/>
  <c r="M11" i="1" s="1"/>
  <c r="P11" i="1" s="1"/>
  <c r="R11" i="1" s="1"/>
  <c r="K10" i="1"/>
  <c r="M10" i="1" s="1"/>
  <c r="P10" i="1" s="1"/>
  <c r="R10" i="1" s="1"/>
  <c r="K9" i="1"/>
  <c r="M9" i="1" s="1"/>
  <c r="P9" i="1" s="1"/>
  <c r="R9" i="1" s="1"/>
  <c r="K8" i="1"/>
  <c r="M8" i="1" s="1"/>
  <c r="P8" i="1" s="1"/>
  <c r="R8" i="1" s="1"/>
  <c r="K7" i="1"/>
  <c r="M7" i="1" s="1"/>
  <c r="P36" i="2" l="1"/>
  <c r="R7" i="2"/>
  <c r="R36" i="2" s="1"/>
  <c r="T38" i="2" s="1"/>
  <c r="R38" i="2" s="1"/>
  <c r="M38" i="1"/>
  <c r="P7" i="1"/>
  <c r="K38" i="1"/>
  <c r="P38" i="2" l="1"/>
  <c r="I38" i="2"/>
  <c r="D38" i="2"/>
  <c r="N38" i="2"/>
  <c r="H38" i="2"/>
  <c r="E38" i="2"/>
  <c r="G38" i="2"/>
  <c r="O38" i="2"/>
  <c r="F38" i="2"/>
  <c r="J38" i="2"/>
  <c r="K38" i="2"/>
  <c r="P38" i="1"/>
  <c r="K40" i="1" s="1"/>
  <c r="R7" i="1"/>
  <c r="R38" i="1" s="1"/>
  <c r="T40" i="1" s="1"/>
  <c r="R40" i="1" s="1"/>
  <c r="G40" i="1" l="1"/>
  <c r="P40" i="1"/>
  <c r="D40" i="1"/>
  <c r="N40" i="1"/>
  <c r="I40" i="1"/>
  <c r="E40" i="1"/>
  <c r="O40" i="1"/>
  <c r="F40" i="1"/>
  <c r="H40" i="1"/>
  <c r="J40" i="1"/>
</calcChain>
</file>

<file path=xl/sharedStrings.xml><?xml version="1.0" encoding="utf-8"?>
<sst xmlns="http://schemas.openxmlformats.org/spreadsheetml/2006/main" count="972" uniqueCount="53">
  <si>
    <t>ECCV WATER OPERATIONS ACCOUNTING</t>
  </si>
  <si>
    <t>Daily Production</t>
  </si>
  <si>
    <t>Month</t>
  </si>
  <si>
    <t>Water In From Wise</t>
  </si>
  <si>
    <t>Zone 1 Arap</t>
  </si>
  <si>
    <t>Zone 1 Lar</t>
  </si>
  <si>
    <t>Zone 2 Arap</t>
  </si>
  <si>
    <t>Zone 2 Lar</t>
  </si>
  <si>
    <t>Northern Plant Pumping</t>
  </si>
  <si>
    <t>ACWWA - Western</t>
  </si>
  <si>
    <t>Total Potable  Produced</t>
  </si>
  <si>
    <t>ASR</t>
  </si>
  <si>
    <t>NET Potable  Produced</t>
  </si>
  <si>
    <t>Purchased from Denver</t>
  </si>
  <si>
    <t>ALL USERS Total Daily Production</t>
  </si>
  <si>
    <t>TOTAL MG Delivered to ACWWA</t>
  </si>
  <si>
    <t>Net ECCV Only Total Daily Production</t>
  </si>
  <si>
    <t xml:space="preserve"> </t>
  </si>
  <si>
    <t>Date</t>
  </si>
  <si>
    <t>Day</t>
  </si>
  <si>
    <t>Zone 2 Conn</t>
  </si>
  <si>
    <t>Wells</t>
  </si>
  <si>
    <t>HSPS</t>
  </si>
  <si>
    <t>by ECCV</t>
  </si>
  <si>
    <t>A-7</t>
  </si>
  <si>
    <t>West</t>
  </si>
  <si>
    <t>North</t>
  </si>
  <si>
    <t>Sun</t>
  </si>
  <si>
    <t>Mon</t>
  </si>
  <si>
    <t>Tue</t>
  </si>
  <si>
    <t>Wed</t>
  </si>
  <si>
    <t>Thu</t>
  </si>
  <si>
    <t>Fri</t>
  </si>
  <si>
    <t>Sat</t>
  </si>
  <si>
    <t>MONTHLY TOTALS</t>
  </si>
  <si>
    <t>ALL UNITS OF MG</t>
  </si>
  <si>
    <t>exclusive of Denver</t>
  </si>
  <si>
    <t>Denver % of ECCV Only</t>
  </si>
  <si>
    <t>JAN</t>
  </si>
  <si>
    <t>FEB</t>
  </si>
  <si>
    <t>MARCH</t>
  </si>
  <si>
    <t>APRIL</t>
  </si>
  <si>
    <t>MAY</t>
  </si>
  <si>
    <t>JUNE</t>
  </si>
  <si>
    <t>REVISED</t>
  </si>
  <si>
    <t>AUG</t>
  </si>
  <si>
    <t>JULY</t>
  </si>
  <si>
    <t>Sep</t>
  </si>
  <si>
    <t>ECCV WATER OPERATIONS ACCOUNTING- UPDATED</t>
  </si>
  <si>
    <t>OCT</t>
  </si>
  <si>
    <t>NOV</t>
  </si>
  <si>
    <t>DEC</t>
  </si>
  <si>
    <t>Thurs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</si>
</sst>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00"/>
    <numFmt numFmtId="165" formatCode="#,##0.000_);\(#,##0.000\)"/>
    <numFmt numFmtId="166" formatCode="[$-F800]dddd\,\ mmmm\ dd\,\ yyyy"/>
    <numFmt numFmtId="167" formatCode="_(* #,##0.000_);_(* \(#,##0.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75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11" xfId="0" applyNumberFormat="1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8" fillId="3" borderId="24" xfId="3" applyNumberFormat="1" applyFont="1" applyFill="1" applyBorder="1" applyProtection="1">
      <protection locked="0"/>
    </xf>
    <xf numFmtId="164" fontId="8" fillId="8" borderId="24" xfId="3" applyNumberFormat="1" applyFont="1" applyFill="1" applyBorder="1" applyProtection="1">
      <protection locked="0"/>
    </xf>
    <xf numFmtId="164" fontId="0" fillId="10" borderId="24" xfId="0" applyNumberFormat="1" applyFill="1" applyBorder="1" applyAlignment="1">
      <alignment horizontal="right"/>
    </xf>
    <xf numFmtId="164" fontId="3" fillId="4" borderId="24" xfId="0" applyNumberFormat="1" applyFont="1" applyFill="1" applyBorder="1" applyAlignment="1">
      <alignment horizontal="right"/>
    </xf>
    <xf numFmtId="164" fontId="0" fillId="0" borderId="24" xfId="0" applyNumberFormat="1" applyBorder="1" applyAlignment="1">
      <alignment horizontal="right"/>
    </xf>
    <xf numFmtId="164" fontId="8" fillId="3" borderId="12" xfId="3" applyNumberFormat="1" applyFont="1" applyFill="1" applyBorder="1" applyProtection="1">
      <protection locked="0"/>
    </xf>
    <xf numFmtId="164" fontId="8" fillId="0" borderId="0" xfId="3" applyNumberFormat="1" applyFont="1" applyFill="1" applyBorder="1" applyProtection="1">
      <protection locked="0"/>
    </xf>
    <xf numFmtId="14" fontId="0" fillId="0" borderId="25" xfId="0" applyNumberFormat="1" applyBorder="1" applyAlignment="1">
      <alignment horizontal="right"/>
    </xf>
    <xf numFmtId="164" fontId="8" fillId="3" borderId="23" xfId="3" applyNumberFormat="1" applyFont="1" applyFill="1" applyBorder="1" applyProtection="1">
      <protection locked="0"/>
    </xf>
    <xf numFmtId="164" fontId="8" fillId="8" borderId="23" xfId="3" applyNumberFormat="1" applyFont="1" applyFill="1" applyBorder="1" applyProtection="1">
      <protection locked="0"/>
    </xf>
    <xf numFmtId="164" fontId="0" fillId="10" borderId="23" xfId="0" applyNumberFormat="1" applyFill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4" fontId="8" fillId="3" borderId="26" xfId="3" applyNumberFormat="1" applyFont="1" applyFill="1" applyBorder="1" applyProtection="1">
      <protection locked="0"/>
    </xf>
    <xf numFmtId="0" fontId="0" fillId="0" borderId="27" xfId="0" applyBorder="1" applyAlignment="1">
      <alignment horizontal="center"/>
    </xf>
    <xf numFmtId="164" fontId="8" fillId="3" borderId="27" xfId="3" applyNumberFormat="1" applyFont="1" applyFill="1" applyBorder="1" applyProtection="1">
      <protection locked="0"/>
    </xf>
    <xf numFmtId="164" fontId="8" fillId="8" borderId="27" xfId="3" applyNumberFormat="1" applyFont="1" applyFill="1" applyBorder="1" applyProtection="1">
      <protection locked="0"/>
    </xf>
    <xf numFmtId="164" fontId="0" fillId="10" borderId="27" xfId="0" applyNumberFormat="1" applyFill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4" fontId="8" fillId="3" borderId="28" xfId="3" applyNumberFormat="1" applyFont="1" applyFill="1" applyBorder="1" applyProtection="1">
      <protection locked="0"/>
    </xf>
    <xf numFmtId="0" fontId="4" fillId="11" borderId="5" xfId="0" applyFont="1" applyFill="1" applyBorder="1" applyAlignment="1">
      <alignment horizontal="center"/>
    </xf>
    <xf numFmtId="14" fontId="4" fillId="11" borderId="6" xfId="0" applyNumberFormat="1" applyFont="1" applyFill="1" applyBorder="1" applyAlignment="1">
      <alignment horizontal="right"/>
    </xf>
    <xf numFmtId="164" fontId="8" fillId="12" borderId="29" xfId="0" applyNumberFormat="1" applyFont="1" applyFill="1" applyBorder="1"/>
    <xf numFmtId="164" fontId="8" fillId="12" borderId="30" xfId="0" applyNumberFormat="1" applyFont="1" applyFill="1" applyBorder="1"/>
    <xf numFmtId="164" fontId="8" fillId="12" borderId="31" xfId="0" applyNumberFormat="1" applyFont="1" applyFill="1" applyBorder="1"/>
    <xf numFmtId="164" fontId="8" fillId="12" borderId="32" xfId="0" applyNumberFormat="1" applyFont="1" applyFill="1" applyBorder="1"/>
    <xf numFmtId="164" fontId="8" fillId="12" borderId="6" xfId="0" applyNumberFormat="1" applyFont="1" applyFill="1" applyBorder="1"/>
    <xf numFmtId="164" fontId="8" fillId="9" borderId="33" xfId="0" applyNumberFormat="1" applyFont="1" applyFill="1" applyBorder="1" applyProtection="1"/>
    <xf numFmtId="164" fontId="0" fillId="12" borderId="6" xfId="1" applyNumberFormat="1" applyFont="1" applyFill="1" applyBorder="1"/>
    <xf numFmtId="164" fontId="8" fillId="12" borderId="33" xfId="0" applyNumberFormat="1" applyFont="1" applyFill="1" applyBorder="1" applyProtection="1"/>
    <xf numFmtId="164" fontId="8" fillId="12" borderId="33" xfId="0" applyNumberFormat="1" applyFont="1" applyFill="1" applyBorder="1"/>
    <xf numFmtId="164" fontId="8" fillId="12" borderId="7" xfId="0" applyNumberFormat="1" applyFont="1" applyFill="1" applyBorder="1"/>
    <xf numFmtId="164" fontId="8" fillId="0" borderId="0" xfId="0" applyNumberFormat="1" applyFont="1" applyFill="1" applyBorder="1"/>
    <xf numFmtId="10" fontId="0" fillId="7" borderId="34" xfId="2" applyNumberFormat="1" applyFont="1" applyFill="1" applyBorder="1"/>
    <xf numFmtId="10" fontId="0" fillId="7" borderId="35" xfId="2" applyNumberFormat="1" applyFont="1" applyFill="1" applyBorder="1"/>
    <xf numFmtId="10" fontId="0" fillId="7" borderId="36" xfId="2" applyNumberFormat="1" applyFont="1" applyFill="1" applyBorder="1"/>
    <xf numFmtId="10" fontId="0" fillId="9" borderId="0" xfId="2" applyNumberFormat="1" applyFont="1" applyFill="1" applyBorder="1"/>
    <xf numFmtId="10" fontId="0" fillId="0" borderId="0" xfId="2" applyNumberFormat="1" applyFont="1" applyFill="1" applyBorder="1"/>
    <xf numFmtId="0" fontId="0" fillId="0" borderId="0" xfId="0" applyBorder="1" applyAlignment="1">
      <alignment horizontal="right"/>
    </xf>
    <xf numFmtId="0" fontId="0" fillId="0" borderId="0" xfId="0" applyBorder="1"/>
    <xf numFmtId="10" fontId="0" fillId="0" borderId="0" xfId="0" applyNumberFormat="1"/>
    <xf numFmtId="0" fontId="0" fillId="13" borderId="2" xfId="0" applyFill="1" applyBorder="1" applyAlignment="1">
      <alignment horizontal="center" wrapText="1"/>
    </xf>
    <xf numFmtId="0" fontId="0" fillId="13" borderId="3" xfId="0" applyFill="1" applyBorder="1" applyAlignment="1">
      <alignment horizontal="center" wrapText="1"/>
    </xf>
    <xf numFmtId="0" fontId="6" fillId="13" borderId="3" xfId="0" applyFont="1" applyFill="1" applyBorder="1" applyAlignment="1">
      <alignment vertical="center" wrapText="1"/>
    </xf>
    <xf numFmtId="0" fontId="6" fillId="13" borderId="4" xfId="0" applyFont="1" applyFill="1" applyBorder="1" applyAlignment="1">
      <alignment vertical="center" wrapText="1"/>
    </xf>
    <xf numFmtId="165" fontId="0" fillId="8" borderId="11" xfId="1" applyNumberFormat="1" applyFont="1" applyFill="1" applyBorder="1" applyProtection="1">
      <protection locked="0"/>
    </xf>
    <xf numFmtId="165" fontId="0" fillId="8" borderId="25" xfId="1" applyNumberFormat="1" applyFont="1" applyFill="1" applyBorder="1" applyProtection="1">
      <protection locked="0"/>
    </xf>
    <xf numFmtId="14" fontId="0" fillId="0" borderId="21" xfId="0" applyNumberFormat="1" applyBorder="1" applyAlignment="1">
      <alignment horizontal="right"/>
    </xf>
    <xf numFmtId="0" fontId="0" fillId="0" borderId="37" xfId="0" applyBorder="1" applyAlignment="1">
      <alignment horizontal="center"/>
    </xf>
    <xf numFmtId="164" fontId="8" fillId="3" borderId="37" xfId="3" applyNumberFormat="1" applyFont="1" applyFill="1" applyBorder="1" applyProtection="1">
      <protection locked="0"/>
    </xf>
    <xf numFmtId="164" fontId="8" fillId="8" borderId="37" xfId="3" applyNumberFormat="1" applyFont="1" applyFill="1" applyBorder="1" applyProtection="1">
      <protection locked="0"/>
    </xf>
    <xf numFmtId="164" fontId="0" fillId="10" borderId="37" xfId="0" applyNumberFormat="1" applyFill="1" applyBorder="1" applyAlignment="1">
      <alignment horizontal="right"/>
    </xf>
    <xf numFmtId="164" fontId="3" fillId="4" borderId="38" xfId="0" applyNumberFormat="1" applyFont="1" applyFill="1" applyBorder="1" applyAlignment="1">
      <alignment horizontal="right"/>
    </xf>
    <xf numFmtId="164" fontId="0" fillId="0" borderId="37" xfId="0" applyNumberFormat="1" applyBorder="1" applyAlignment="1">
      <alignment horizontal="right"/>
    </xf>
    <xf numFmtId="164" fontId="8" fillId="3" borderId="19" xfId="3" applyNumberFormat="1" applyFont="1" applyFill="1" applyBorder="1" applyProtection="1">
      <protection locked="0"/>
    </xf>
    <xf numFmtId="0" fontId="4" fillId="11" borderId="34" xfId="0" applyFont="1" applyFill="1" applyBorder="1" applyAlignment="1">
      <alignment horizontal="center"/>
    </xf>
    <xf numFmtId="14" fontId="4" fillId="11" borderId="35" xfId="0" applyNumberFormat="1" applyFont="1" applyFill="1" applyBorder="1" applyAlignment="1">
      <alignment horizontal="right"/>
    </xf>
    <xf numFmtId="164" fontId="8" fillId="12" borderId="35" xfId="0" applyNumberFormat="1" applyFont="1" applyFill="1" applyBorder="1"/>
    <xf numFmtId="164" fontId="8" fillId="9" borderId="35" xfId="0" applyNumberFormat="1" applyFont="1" applyFill="1" applyBorder="1" applyProtection="1"/>
    <xf numFmtId="164" fontId="0" fillId="12" borderId="35" xfId="1" applyNumberFormat="1" applyFont="1" applyFill="1" applyBorder="1"/>
    <xf numFmtId="164" fontId="8" fillId="12" borderId="35" xfId="0" applyNumberFormat="1" applyFont="1" applyFill="1" applyBorder="1" applyProtection="1"/>
    <xf numFmtId="164" fontId="8" fillId="12" borderId="36" xfId="0" applyNumberFormat="1" applyFont="1" applyFill="1" applyBorder="1"/>
    <xf numFmtId="0" fontId="9" fillId="0" borderId="3" xfId="0" applyFont="1" applyBorder="1" applyAlignment="1">
      <alignment horizontal="center" vertical="center"/>
    </xf>
    <xf numFmtId="14" fontId="0" fillId="0" borderId="39" xfId="0" applyNumberFormat="1" applyBorder="1" applyAlignment="1">
      <alignment horizontal="right"/>
    </xf>
    <xf numFmtId="0" fontId="0" fillId="0" borderId="40" xfId="0" applyBorder="1" applyAlignment="1">
      <alignment horizontal="center"/>
    </xf>
    <xf numFmtId="164" fontId="8" fillId="3" borderId="40" xfId="3" applyNumberFormat="1" applyFont="1" applyFill="1" applyBorder="1" applyProtection="1">
      <protection locked="0"/>
    </xf>
    <xf numFmtId="164" fontId="8" fillId="8" borderId="40" xfId="3" applyNumberFormat="1" applyFont="1" applyFill="1" applyBorder="1" applyProtection="1">
      <protection locked="0"/>
    </xf>
    <xf numFmtId="164" fontId="0" fillId="10" borderId="40" xfId="0" applyNumberFormat="1" applyFill="1" applyBorder="1" applyAlignment="1">
      <alignment horizontal="right"/>
    </xf>
    <xf numFmtId="164" fontId="3" fillId="4" borderId="40" xfId="0" applyNumberFormat="1" applyFont="1" applyFill="1" applyBorder="1" applyAlignment="1">
      <alignment horizontal="right"/>
    </xf>
    <xf numFmtId="164" fontId="0" fillId="0" borderId="40" xfId="0" applyNumberFormat="1" applyBorder="1" applyAlignment="1">
      <alignment horizontal="right"/>
    </xf>
    <xf numFmtId="165" fontId="0" fillId="8" borderId="39" xfId="1" applyNumberFormat="1" applyFont="1" applyFill="1" applyBorder="1" applyProtection="1">
      <protection locked="0"/>
    </xf>
    <xf numFmtId="164" fontId="8" fillId="3" borderId="41" xfId="3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8" borderId="34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6" borderId="43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10" fontId="0" fillId="15" borderId="0" xfId="0" applyNumberFormat="1" applyFill="1"/>
    <xf numFmtId="10" fontId="10" fillId="9" borderId="0" xfId="2" applyNumberFormat="1" applyFont="1" applyFill="1" applyBorder="1"/>
    <xf numFmtId="43" fontId="0" fillId="9" borderId="0" xfId="1" applyFont="1" applyFill="1" applyBorder="1"/>
    <xf numFmtId="164" fontId="0" fillId="0" borderId="0" xfId="0" applyNumberFormat="1"/>
    <xf numFmtId="0" fontId="11" fillId="0" borderId="0" xfId="0" applyFont="1"/>
    <xf numFmtId="14" fontId="0" fillId="0" borderId="23" xfId="0" applyNumberFormat="1" applyBorder="1" applyAlignment="1">
      <alignment horizontal="right"/>
    </xf>
    <xf numFmtId="164" fontId="3" fillId="4" borderId="23" xfId="0" applyNumberFormat="1" applyFont="1" applyFill="1" applyBorder="1" applyAlignment="1">
      <alignment horizontal="right"/>
    </xf>
    <xf numFmtId="165" fontId="0" fillId="8" borderId="23" xfId="1" applyNumberFormat="1" applyFont="1" applyFill="1" applyBorder="1" applyProtection="1">
      <protection locked="0"/>
    </xf>
    <xf numFmtId="0" fontId="0" fillId="16" borderId="2" xfId="0" applyFill="1" applyBorder="1" applyAlignment="1">
      <alignment horizontal="center" wrapText="1"/>
    </xf>
    <xf numFmtId="0" fontId="0" fillId="16" borderId="3" xfId="0" applyFill="1" applyBorder="1" applyAlignment="1">
      <alignment horizontal="center" wrapText="1"/>
    </xf>
    <xf numFmtId="0" fontId="6" fillId="16" borderId="3" xfId="0" applyFont="1" applyFill="1" applyBorder="1" applyAlignment="1">
      <alignment vertical="center" wrapText="1"/>
    </xf>
    <xf numFmtId="0" fontId="6" fillId="16" borderId="4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166" fontId="0" fillId="0" borderId="0" xfId="0" applyNumberFormat="1"/>
    <xf numFmtId="0" fontId="12" fillId="0" borderId="0" xfId="0" applyFont="1" applyFill="1" applyBorder="1"/>
    <xf numFmtId="0" fontId="12" fillId="0" borderId="0" xfId="0" applyFont="1"/>
    <xf numFmtId="166" fontId="12" fillId="0" borderId="0" xfId="0" applyNumberFormat="1" applyFont="1"/>
    <xf numFmtId="0" fontId="0" fillId="18" borderId="2" xfId="0" applyFill="1" applyBorder="1" applyAlignment="1">
      <alignment horizontal="center" wrapText="1"/>
    </xf>
    <xf numFmtId="0" fontId="0" fillId="18" borderId="3" xfId="0" applyFill="1" applyBorder="1" applyAlignment="1">
      <alignment horizontal="center" wrapText="1"/>
    </xf>
    <xf numFmtId="0" fontId="6" fillId="18" borderId="3" xfId="0" applyFont="1" applyFill="1" applyBorder="1" applyAlignment="1">
      <alignment vertical="center" wrapText="1"/>
    </xf>
    <xf numFmtId="0" fontId="6" fillId="18" borderId="4" xfId="0" applyFont="1" applyFill="1" applyBorder="1" applyAlignment="1">
      <alignment vertical="center" wrapText="1"/>
    </xf>
    <xf numFmtId="167" fontId="8" fillId="3" borderId="23" xfId="1" applyNumberFormat="1" applyFont="1" applyFill="1" applyBorder="1" applyProtection="1">
      <protection locked="0"/>
    </xf>
    <xf numFmtId="167" fontId="8" fillId="8" borderId="23" xfId="1" applyNumberFormat="1" applyFont="1" applyFill="1" applyBorder="1" applyProtection="1">
      <protection locked="0"/>
    </xf>
    <xf numFmtId="167" fontId="0" fillId="10" borderId="23" xfId="1" applyNumberFormat="1" applyFont="1" applyFill="1" applyBorder="1" applyAlignment="1">
      <alignment horizontal="right"/>
    </xf>
    <xf numFmtId="167" fontId="3" fillId="4" borderId="23" xfId="1" applyNumberFormat="1" applyFont="1" applyFill="1" applyBorder="1" applyAlignment="1">
      <alignment horizontal="right"/>
    </xf>
    <xf numFmtId="167" fontId="0" fillId="0" borderId="23" xfId="1" applyNumberFormat="1" applyFont="1" applyBorder="1" applyAlignment="1">
      <alignment horizontal="right"/>
    </xf>
    <xf numFmtId="167" fontId="0" fillId="8" borderId="23" xfId="1" applyNumberFormat="1" applyFont="1" applyFill="1" applyBorder="1" applyProtection="1">
      <protection locked="0"/>
    </xf>
    <xf numFmtId="0" fontId="0" fillId="6" borderId="14" xfId="0" applyFill="1" applyBorder="1" applyAlignment="1">
      <alignment horizontal="center" wrapText="1"/>
    </xf>
    <xf numFmtId="0" fontId="0" fillId="6" borderId="15" xfId="0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 wrapText="1"/>
    </xf>
    <xf numFmtId="0" fontId="4" fillId="7" borderId="22" xfId="0" applyFont="1" applyFill="1" applyBorder="1" applyAlignment="1">
      <alignment horizontal="center" wrapText="1"/>
    </xf>
    <xf numFmtId="0" fontId="0" fillId="8" borderId="11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wrapText="1"/>
    </xf>
    <xf numFmtId="0" fontId="4" fillId="9" borderId="22" xfId="0" applyFont="1" applyFill="1" applyBorder="1" applyAlignment="1">
      <alignment horizontal="center" wrapText="1"/>
    </xf>
    <xf numFmtId="0" fontId="4" fillId="14" borderId="16" xfId="0" applyFont="1" applyFill="1" applyBorder="1" applyAlignment="1">
      <alignment horizontal="center" wrapText="1"/>
    </xf>
    <xf numFmtId="0" fontId="4" fillId="14" borderId="22" xfId="0" applyFont="1" applyFill="1" applyBorder="1" applyAlignment="1">
      <alignment horizontal="center" wrapText="1"/>
    </xf>
    <xf numFmtId="0" fontId="4" fillId="7" borderId="33" xfId="0" applyFont="1" applyFill="1" applyBorder="1" applyAlignment="1">
      <alignment horizontal="center" wrapText="1"/>
    </xf>
    <xf numFmtId="0" fontId="0" fillId="8" borderId="43" xfId="0" applyFill="1" applyBorder="1" applyAlignment="1">
      <alignment horizontal="center" vertical="center" wrapText="1"/>
    </xf>
    <xf numFmtId="0" fontId="4" fillId="9" borderId="33" xfId="0" applyFont="1" applyFill="1" applyBorder="1" applyAlignment="1">
      <alignment horizont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4" fillId="17" borderId="8" xfId="0" applyFont="1" applyFill="1" applyBorder="1" applyAlignment="1">
      <alignment horizontal="center"/>
    </xf>
    <xf numFmtId="0" fontId="0" fillId="17" borderId="9" xfId="0" applyFill="1" applyBorder="1" applyAlignment="1"/>
    <xf numFmtId="0" fontId="0" fillId="17" borderId="10" xfId="0" applyFill="1" applyBorder="1" applyAlignment="1"/>
    <xf numFmtId="0" fontId="0" fillId="7" borderId="16" xfId="0" applyFont="1" applyFill="1" applyBorder="1" applyAlignment="1">
      <alignment horizontal="center" wrapText="1"/>
    </xf>
    <xf numFmtId="0" fontId="0" fillId="7" borderId="33" xfId="0" applyFont="1" applyFill="1" applyBorder="1" applyAlignment="1">
      <alignment horizontal="center" wrapText="1"/>
    </xf>
    <xf numFmtId="0" fontId="0" fillId="8" borderId="11" xfId="0" applyFont="1" applyFill="1" applyBorder="1" applyAlignment="1">
      <alignment horizontal="center" vertical="center" wrapText="1"/>
    </xf>
    <xf numFmtId="0" fontId="0" fillId="8" borderId="43" xfId="0" applyFont="1" applyFill="1" applyBorder="1" applyAlignment="1">
      <alignment horizontal="center" vertical="center" wrapText="1"/>
    </xf>
    <xf numFmtId="0" fontId="0" fillId="9" borderId="16" xfId="0" applyFont="1" applyFill="1" applyBorder="1" applyAlignment="1">
      <alignment horizontal="center" wrapText="1"/>
    </xf>
    <xf numFmtId="0" fontId="0" fillId="9" borderId="33" xfId="0" applyFont="1" applyFill="1" applyBorder="1" applyAlignment="1">
      <alignment horizontal="center" wrapText="1"/>
    </xf>
  </cellXfs>
  <cellStyles count="4">
    <cellStyle name="Comma" xfId="1" builtinId="3"/>
    <cellStyle name="Input" xfId="3" builtinId="20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0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zoomScale="79" zoomScaleNormal="79" workbookViewId="0">
      <selection activeCell="Y22" sqref="Y22"/>
    </sheetView>
  </sheetViews>
  <sheetFormatPr defaultRowHeight="14.4" x14ac:dyDescent="0.3"/>
  <cols>
    <col min="1" max="1" width="17.6640625" bestFit="1" customWidth="1"/>
    <col min="3" max="3" width="9.33203125" bestFit="1" customWidth="1"/>
    <col min="4" max="4" width="13.44140625" customWidth="1"/>
    <col min="5" max="5" width="10.33203125" customWidth="1"/>
    <col min="6" max="7" width="9.33203125" customWidth="1"/>
    <col min="8" max="8" width="9.33203125" bestFit="1" customWidth="1"/>
    <col min="9" max="9" width="10.88671875" customWidth="1"/>
    <col min="10" max="10" width="10.109375" bestFit="1" customWidth="1"/>
    <col min="11" max="11" width="12.44140625" customWidth="1"/>
    <col min="12" max="12" width="10" customWidth="1"/>
    <col min="13" max="13" width="11" customWidth="1"/>
    <col min="14" max="14" width="8.44140625" customWidth="1"/>
    <col min="15" max="15" width="11" customWidth="1"/>
    <col min="16" max="16" width="10.88671875" customWidth="1"/>
    <col min="17" max="17" width="11.33203125" customWidth="1"/>
    <col min="18" max="18" width="10.6640625" customWidth="1"/>
    <col min="19" max="19" width="10.44140625" customWidth="1"/>
    <col min="20" max="20" width="11.88671875" customWidth="1"/>
    <col min="21" max="22" width="9.33203125" bestFit="1" customWidth="1"/>
    <col min="23" max="23" width="14.44140625" style="3" customWidth="1"/>
  </cols>
  <sheetData>
    <row r="1" spans="1:24" ht="25.8" x14ac:dyDescent="0.3">
      <c r="A1" s="140" t="s">
        <v>0</v>
      </c>
      <c r="B1" s="141"/>
      <c r="C1" s="141"/>
      <c r="D1" s="141"/>
      <c r="E1" s="141"/>
      <c r="F1" s="141"/>
      <c r="G1" s="141"/>
      <c r="H1" s="141"/>
      <c r="I1" s="14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5">
      <c r="A2" s="143"/>
      <c r="B2" s="144"/>
      <c r="C2" s="144"/>
      <c r="D2" s="144"/>
      <c r="E2" s="144"/>
      <c r="F2" s="144"/>
      <c r="G2" s="144"/>
      <c r="H2" s="144"/>
      <c r="I2" s="145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6.4" thickBot="1" x14ac:dyDescent="0.35">
      <c r="A3" s="72"/>
      <c r="B3" s="73"/>
      <c r="C3" s="73"/>
      <c r="D3" s="74">
        <v>2020</v>
      </c>
      <c r="E3" s="74"/>
      <c r="F3" s="74"/>
      <c r="G3" s="74"/>
      <c r="H3" s="74"/>
      <c r="I3" s="75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5">
      <c r="A4" s="6"/>
      <c r="B4" s="7"/>
      <c r="C4" s="8"/>
      <c r="D4" s="146" t="s">
        <v>1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8"/>
      <c r="R4" s="9"/>
      <c r="S4" s="10"/>
      <c r="T4" s="11"/>
      <c r="W4"/>
    </row>
    <row r="5" spans="1:24" ht="69" customHeight="1" thickBot="1" x14ac:dyDescent="0.55000000000000004">
      <c r="A5" s="12" t="s">
        <v>2</v>
      </c>
      <c r="B5" s="13" t="s">
        <v>38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138" t="s">
        <v>13</v>
      </c>
      <c r="O5" s="139"/>
      <c r="P5" s="149" t="s">
        <v>14</v>
      </c>
      <c r="Q5" s="151" t="s">
        <v>15</v>
      </c>
      <c r="R5" s="153" t="s">
        <v>16</v>
      </c>
      <c r="S5" s="138" t="s">
        <v>13</v>
      </c>
      <c r="T5" s="139"/>
      <c r="W5"/>
      <c r="X5" t="s">
        <v>17</v>
      </c>
    </row>
    <row r="6" spans="1:24" ht="15.75" customHeight="1" thickBot="1" x14ac:dyDescent="0.35">
      <c r="A6" s="20" t="s">
        <v>18</v>
      </c>
      <c r="B6" s="21" t="s">
        <v>19</v>
      </c>
      <c r="C6" s="21"/>
      <c r="D6" s="22" t="s">
        <v>20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22</v>
      </c>
      <c r="J6" s="22"/>
      <c r="K6" s="24" t="s">
        <v>23</v>
      </c>
      <c r="L6" s="25" t="s">
        <v>24</v>
      </c>
      <c r="M6" s="25" t="s">
        <v>17</v>
      </c>
      <c r="N6" s="26" t="s">
        <v>25</v>
      </c>
      <c r="O6" s="27" t="s">
        <v>26</v>
      </c>
      <c r="P6" s="150"/>
      <c r="Q6" s="152"/>
      <c r="R6" s="154"/>
      <c r="S6" s="26" t="s">
        <v>25</v>
      </c>
      <c r="T6" s="27" t="s">
        <v>26</v>
      </c>
      <c r="U6" s="28"/>
      <c r="W6"/>
    </row>
    <row r="7" spans="1:24" ht="15" thickBot="1" x14ac:dyDescent="0.35">
      <c r="A7" s="29">
        <v>43831</v>
      </c>
      <c r="B7" s="30" t="s">
        <v>30</v>
      </c>
      <c r="C7" s="31"/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4.9400000000000004</v>
      </c>
      <c r="J7" s="33">
        <v>0</v>
      </c>
      <c r="K7" s="34">
        <f t="shared" ref="K7:K37" si="0">SUM(D7:I7)</f>
        <v>4.9400000000000004</v>
      </c>
      <c r="L7" s="35">
        <v>0</v>
      </c>
      <c r="M7" s="34">
        <f t="shared" ref="M7:M37" si="1">+K7-L7</f>
        <v>4.9400000000000004</v>
      </c>
      <c r="N7" s="32">
        <v>0</v>
      </c>
      <c r="O7" s="32">
        <v>0.42</v>
      </c>
      <c r="P7" s="36">
        <f t="shared" ref="P7:P37" si="2">SUM(M7:O7)</f>
        <v>5.36</v>
      </c>
      <c r="Q7" s="76">
        <v>0.54</v>
      </c>
      <c r="R7" s="36">
        <f t="shared" ref="R7:R37" si="3">+P7-Q7</f>
        <v>4.82</v>
      </c>
      <c r="S7" s="32">
        <v>0</v>
      </c>
      <c r="T7" s="37">
        <v>0.42</v>
      </c>
      <c r="U7" s="38"/>
      <c r="W7"/>
    </row>
    <row r="8" spans="1:24" ht="15" thickBot="1" x14ac:dyDescent="0.35">
      <c r="A8" s="39">
        <v>43832</v>
      </c>
      <c r="B8" s="30" t="s">
        <v>31</v>
      </c>
      <c r="C8" s="30"/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4.93</v>
      </c>
      <c r="J8" s="41">
        <v>0</v>
      </c>
      <c r="K8" s="42">
        <f t="shared" si="0"/>
        <v>4.93</v>
      </c>
      <c r="L8" s="35">
        <v>0</v>
      </c>
      <c r="M8" s="42">
        <f t="shared" si="1"/>
        <v>4.93</v>
      </c>
      <c r="N8" s="40">
        <v>0</v>
      </c>
      <c r="O8" s="40">
        <v>0.42</v>
      </c>
      <c r="P8" s="43">
        <f t="shared" si="2"/>
        <v>5.35</v>
      </c>
      <c r="Q8" s="77">
        <v>0.55000000000000004</v>
      </c>
      <c r="R8" s="43">
        <f t="shared" si="3"/>
        <v>4.8</v>
      </c>
      <c r="S8" s="40">
        <v>0</v>
      </c>
      <c r="T8" s="44">
        <v>0.42</v>
      </c>
      <c r="U8" s="38"/>
      <c r="W8"/>
    </row>
    <row r="9" spans="1:24" ht="15" thickBot="1" x14ac:dyDescent="0.35">
      <c r="A9" s="39">
        <v>43833</v>
      </c>
      <c r="B9" s="30" t="s">
        <v>32</v>
      </c>
      <c r="C9" s="30"/>
      <c r="D9" s="40">
        <v>0.63400000000000001</v>
      </c>
      <c r="E9" s="40">
        <v>0</v>
      </c>
      <c r="F9" s="40">
        <v>0</v>
      </c>
      <c r="G9" s="40">
        <v>0</v>
      </c>
      <c r="H9" s="40">
        <v>0</v>
      </c>
      <c r="I9" s="40">
        <v>2.75</v>
      </c>
      <c r="J9" s="41">
        <v>0</v>
      </c>
      <c r="K9" s="42">
        <f t="shared" si="0"/>
        <v>3.3839999999999999</v>
      </c>
      <c r="L9" s="35">
        <v>0</v>
      </c>
      <c r="M9" s="42">
        <f t="shared" si="1"/>
        <v>3.3839999999999999</v>
      </c>
      <c r="N9" s="40">
        <v>0</v>
      </c>
      <c r="O9" s="40">
        <v>0.44</v>
      </c>
      <c r="P9" s="43">
        <f t="shared" si="2"/>
        <v>3.8239999999999998</v>
      </c>
      <c r="Q9" s="77">
        <v>0.55000000000000004</v>
      </c>
      <c r="R9" s="43">
        <f t="shared" si="3"/>
        <v>3.274</v>
      </c>
      <c r="S9" s="40">
        <v>0</v>
      </c>
      <c r="T9" s="44">
        <v>0.44</v>
      </c>
      <c r="U9" s="38"/>
      <c r="W9"/>
    </row>
    <row r="10" spans="1:24" ht="15" thickBot="1" x14ac:dyDescent="0.35">
      <c r="A10" s="39">
        <v>43834</v>
      </c>
      <c r="B10" s="30" t="s">
        <v>33</v>
      </c>
      <c r="C10" s="30"/>
      <c r="D10" s="40">
        <v>1.407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1">
        <v>0</v>
      </c>
      <c r="K10" s="42">
        <f t="shared" si="0"/>
        <v>1.407</v>
      </c>
      <c r="L10" s="35">
        <v>0</v>
      </c>
      <c r="M10" s="42">
        <f t="shared" si="1"/>
        <v>1.407</v>
      </c>
      <c r="N10" s="40">
        <v>0</v>
      </c>
      <c r="O10" s="40">
        <v>0.45</v>
      </c>
      <c r="P10" s="43">
        <f t="shared" si="2"/>
        <v>1.857</v>
      </c>
      <c r="Q10" s="77">
        <v>0.55000000000000004</v>
      </c>
      <c r="R10" s="43">
        <f t="shared" si="3"/>
        <v>1.3069999999999999</v>
      </c>
      <c r="S10" s="40">
        <v>0</v>
      </c>
      <c r="T10" s="44">
        <v>0.45</v>
      </c>
      <c r="U10" s="38"/>
      <c r="W10"/>
    </row>
    <row r="11" spans="1:24" ht="15" thickBot="1" x14ac:dyDescent="0.35">
      <c r="A11" s="39">
        <v>43835</v>
      </c>
      <c r="B11" s="30" t="s">
        <v>27</v>
      </c>
      <c r="C11" s="30"/>
      <c r="D11" s="40">
        <v>1.409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1">
        <v>0</v>
      </c>
      <c r="K11" s="42">
        <f t="shared" si="0"/>
        <v>1.409</v>
      </c>
      <c r="L11" s="35">
        <v>0</v>
      </c>
      <c r="M11" s="42">
        <f t="shared" si="1"/>
        <v>1.409</v>
      </c>
      <c r="N11" s="40">
        <v>0</v>
      </c>
      <c r="O11" s="40">
        <v>0.45</v>
      </c>
      <c r="P11" s="43">
        <f t="shared" si="2"/>
        <v>1.859</v>
      </c>
      <c r="Q11" s="77">
        <v>0.55000000000000004</v>
      </c>
      <c r="R11" s="43">
        <f t="shared" si="3"/>
        <v>1.3089999999999999</v>
      </c>
      <c r="S11" s="40">
        <v>0</v>
      </c>
      <c r="T11" s="44">
        <v>0.45</v>
      </c>
      <c r="U11" s="38"/>
      <c r="W11"/>
    </row>
    <row r="12" spans="1:24" ht="15" thickBot="1" x14ac:dyDescent="0.35">
      <c r="A12" s="39">
        <v>43836</v>
      </c>
      <c r="B12" s="30" t="s">
        <v>28</v>
      </c>
      <c r="C12" s="30"/>
      <c r="D12" s="40">
        <v>0.52100000000000002</v>
      </c>
      <c r="E12" s="40">
        <v>0</v>
      </c>
      <c r="F12" s="40">
        <v>0</v>
      </c>
      <c r="G12" s="40">
        <v>0</v>
      </c>
      <c r="H12" s="40">
        <v>0</v>
      </c>
      <c r="I12" s="40">
        <v>2.93</v>
      </c>
      <c r="J12" s="41">
        <v>0</v>
      </c>
      <c r="K12" s="42">
        <f t="shared" si="0"/>
        <v>3.4510000000000001</v>
      </c>
      <c r="L12" s="35">
        <v>0</v>
      </c>
      <c r="M12" s="42">
        <f t="shared" si="1"/>
        <v>3.4510000000000001</v>
      </c>
      <c r="N12" s="40">
        <v>0</v>
      </c>
      <c r="O12" s="40">
        <v>0.46</v>
      </c>
      <c r="P12" s="43">
        <f t="shared" si="2"/>
        <v>3.911</v>
      </c>
      <c r="Q12" s="77">
        <v>0.54</v>
      </c>
      <c r="R12" s="43">
        <f t="shared" si="3"/>
        <v>3.371</v>
      </c>
      <c r="S12" s="40">
        <v>0</v>
      </c>
      <c r="T12" s="44">
        <v>0.46</v>
      </c>
      <c r="U12" s="38"/>
      <c r="W12"/>
    </row>
    <row r="13" spans="1:24" ht="15" thickBot="1" x14ac:dyDescent="0.35">
      <c r="A13" s="39">
        <v>43837</v>
      </c>
      <c r="B13" s="30" t="s">
        <v>29</v>
      </c>
      <c r="C13" s="30"/>
      <c r="D13" s="40">
        <v>0.71499999999999997</v>
      </c>
      <c r="E13" s="40">
        <v>0</v>
      </c>
      <c r="F13" s="40">
        <v>0</v>
      </c>
      <c r="G13" s="40">
        <v>0</v>
      </c>
      <c r="H13" s="40">
        <v>0</v>
      </c>
      <c r="I13" s="40">
        <v>4.9630000000000001</v>
      </c>
      <c r="J13" s="41">
        <v>0</v>
      </c>
      <c r="K13" s="42">
        <f t="shared" si="0"/>
        <v>5.6779999999999999</v>
      </c>
      <c r="L13" s="35">
        <v>0</v>
      </c>
      <c r="M13" s="42">
        <f t="shared" si="1"/>
        <v>5.6779999999999999</v>
      </c>
      <c r="N13" s="40">
        <v>0</v>
      </c>
      <c r="O13" s="40">
        <v>0.47</v>
      </c>
      <c r="P13" s="43">
        <f t="shared" si="2"/>
        <v>6.1479999999999997</v>
      </c>
      <c r="Q13" s="77">
        <v>0.55000000000000004</v>
      </c>
      <c r="R13" s="43">
        <f t="shared" si="3"/>
        <v>5.5979999999999999</v>
      </c>
      <c r="S13" s="40">
        <v>0</v>
      </c>
      <c r="T13" s="44">
        <v>0.47</v>
      </c>
      <c r="U13" s="38"/>
      <c r="W13"/>
    </row>
    <row r="14" spans="1:24" ht="15" thickBot="1" x14ac:dyDescent="0.35">
      <c r="A14" s="39">
        <v>43838</v>
      </c>
      <c r="B14" s="30" t="s">
        <v>30</v>
      </c>
      <c r="C14" s="30"/>
      <c r="D14" s="40">
        <v>1.4530000000000001</v>
      </c>
      <c r="E14" s="40">
        <v>0</v>
      </c>
      <c r="F14" s="40">
        <v>0</v>
      </c>
      <c r="G14" s="40">
        <v>0</v>
      </c>
      <c r="H14" s="40">
        <v>0</v>
      </c>
      <c r="I14" s="40">
        <v>4.95</v>
      </c>
      <c r="J14" s="41">
        <v>0</v>
      </c>
      <c r="K14" s="42">
        <f t="shared" si="0"/>
        <v>6.4030000000000005</v>
      </c>
      <c r="L14" s="35">
        <v>0</v>
      </c>
      <c r="M14" s="42">
        <f t="shared" si="1"/>
        <v>6.4030000000000005</v>
      </c>
      <c r="N14" s="40">
        <v>0</v>
      </c>
      <c r="O14" s="40">
        <v>0.5</v>
      </c>
      <c r="P14" s="43">
        <f t="shared" si="2"/>
        <v>6.9030000000000005</v>
      </c>
      <c r="Q14" s="77">
        <v>0.64</v>
      </c>
      <c r="R14" s="43">
        <f t="shared" si="3"/>
        <v>6.2630000000000008</v>
      </c>
      <c r="S14" s="40">
        <v>0</v>
      </c>
      <c r="T14" s="44">
        <v>0.5</v>
      </c>
      <c r="U14" s="38"/>
      <c r="W14"/>
    </row>
    <row r="15" spans="1:24" ht="15" thickBot="1" x14ac:dyDescent="0.35">
      <c r="A15" s="39">
        <v>43839</v>
      </c>
      <c r="B15" s="30" t="s">
        <v>31</v>
      </c>
      <c r="C15" s="30"/>
      <c r="D15" s="40">
        <v>0.35199999999999998</v>
      </c>
      <c r="E15" s="40">
        <v>0</v>
      </c>
      <c r="F15" s="40">
        <v>0</v>
      </c>
      <c r="G15" s="40">
        <v>0</v>
      </c>
      <c r="H15" s="40">
        <v>0</v>
      </c>
      <c r="I15" s="40">
        <v>4.96</v>
      </c>
      <c r="J15" s="41">
        <v>0</v>
      </c>
      <c r="K15" s="42">
        <f t="shared" si="0"/>
        <v>5.3120000000000003</v>
      </c>
      <c r="L15" s="35">
        <v>0</v>
      </c>
      <c r="M15" s="42">
        <f t="shared" si="1"/>
        <v>5.3120000000000003</v>
      </c>
      <c r="N15" s="40">
        <v>0</v>
      </c>
      <c r="O15" s="40">
        <v>0.5</v>
      </c>
      <c r="P15" s="43">
        <f t="shared" si="2"/>
        <v>5.8120000000000003</v>
      </c>
      <c r="Q15" s="77">
        <v>0.74</v>
      </c>
      <c r="R15" s="43">
        <f t="shared" si="3"/>
        <v>5.0720000000000001</v>
      </c>
      <c r="S15" s="40">
        <v>0</v>
      </c>
      <c r="T15" s="44">
        <v>0.5</v>
      </c>
      <c r="U15" s="38"/>
      <c r="W15"/>
    </row>
    <row r="16" spans="1:24" ht="15" thickBot="1" x14ac:dyDescent="0.35">
      <c r="A16" s="39">
        <v>43840</v>
      </c>
      <c r="B16" s="30" t="s">
        <v>32</v>
      </c>
      <c r="C16" s="30"/>
      <c r="D16" s="40">
        <v>1.2390000000000001</v>
      </c>
      <c r="E16" s="40">
        <v>0</v>
      </c>
      <c r="F16" s="40">
        <v>0</v>
      </c>
      <c r="G16" s="40">
        <v>0</v>
      </c>
      <c r="H16" s="40">
        <v>0</v>
      </c>
      <c r="I16" s="40">
        <v>2.75</v>
      </c>
      <c r="J16" s="41">
        <v>0</v>
      </c>
      <c r="K16" s="42">
        <f t="shared" si="0"/>
        <v>3.9889999999999999</v>
      </c>
      <c r="L16" s="35">
        <v>0</v>
      </c>
      <c r="M16" s="42">
        <f t="shared" si="1"/>
        <v>3.9889999999999999</v>
      </c>
      <c r="N16" s="40">
        <v>0</v>
      </c>
      <c r="O16" s="40">
        <v>0.49</v>
      </c>
      <c r="P16" s="43">
        <f t="shared" si="2"/>
        <v>4.4790000000000001</v>
      </c>
      <c r="Q16" s="77">
        <v>0.75</v>
      </c>
      <c r="R16" s="43">
        <f t="shared" si="3"/>
        <v>3.7290000000000001</v>
      </c>
      <c r="S16" s="40">
        <v>0</v>
      </c>
      <c r="T16" s="44">
        <v>0.49</v>
      </c>
      <c r="U16" s="38"/>
      <c r="W16"/>
    </row>
    <row r="17" spans="1:23" ht="15" thickBot="1" x14ac:dyDescent="0.35">
      <c r="A17" s="39">
        <v>43841</v>
      </c>
      <c r="B17" s="30" t="s">
        <v>33</v>
      </c>
      <c r="C17" s="30"/>
      <c r="D17" s="40">
        <v>2.1549999999999998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1">
        <v>0</v>
      </c>
      <c r="K17" s="42">
        <f t="shared" si="0"/>
        <v>2.1549999999999998</v>
      </c>
      <c r="L17" s="35">
        <v>0</v>
      </c>
      <c r="M17" s="42">
        <f t="shared" si="1"/>
        <v>2.1549999999999998</v>
      </c>
      <c r="N17" s="40">
        <v>0</v>
      </c>
      <c r="O17" s="40">
        <v>0.51</v>
      </c>
      <c r="P17" s="43">
        <f t="shared" si="2"/>
        <v>2.665</v>
      </c>
      <c r="Q17" s="77">
        <v>0.74</v>
      </c>
      <c r="R17" s="43">
        <f t="shared" si="3"/>
        <v>1.925</v>
      </c>
      <c r="S17" s="40">
        <v>0</v>
      </c>
      <c r="T17" s="44">
        <v>0.51</v>
      </c>
      <c r="U17" s="38"/>
      <c r="W17"/>
    </row>
    <row r="18" spans="1:23" ht="15" thickBot="1" x14ac:dyDescent="0.35">
      <c r="A18" s="39">
        <v>43842</v>
      </c>
      <c r="B18" s="30" t="s">
        <v>27</v>
      </c>
      <c r="C18" s="30"/>
      <c r="D18" s="40">
        <v>1.1639999999999999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1">
        <v>0</v>
      </c>
      <c r="K18" s="42">
        <f t="shared" si="0"/>
        <v>1.1639999999999999</v>
      </c>
      <c r="L18" s="35">
        <v>0</v>
      </c>
      <c r="M18" s="42">
        <f t="shared" si="1"/>
        <v>1.1639999999999999</v>
      </c>
      <c r="N18" s="40">
        <v>0</v>
      </c>
      <c r="O18" s="40">
        <v>0.55000000000000004</v>
      </c>
      <c r="P18" s="43">
        <f t="shared" si="2"/>
        <v>1.714</v>
      </c>
      <c r="Q18" s="77">
        <v>0.73</v>
      </c>
      <c r="R18" s="43">
        <f t="shared" si="3"/>
        <v>0.98399999999999999</v>
      </c>
      <c r="S18" s="40">
        <v>0</v>
      </c>
      <c r="T18" s="44">
        <v>0.55000000000000004</v>
      </c>
      <c r="U18" s="38"/>
      <c r="W18"/>
    </row>
    <row r="19" spans="1:23" ht="15" thickBot="1" x14ac:dyDescent="0.35">
      <c r="A19" s="39">
        <v>43843</v>
      </c>
      <c r="B19" s="30" t="s">
        <v>28</v>
      </c>
      <c r="C19" s="30"/>
      <c r="D19" s="40">
        <v>0.45400000000000001</v>
      </c>
      <c r="E19" s="40">
        <v>0</v>
      </c>
      <c r="F19" s="40">
        <v>0</v>
      </c>
      <c r="G19" s="40">
        <v>0</v>
      </c>
      <c r="H19" s="40">
        <v>0</v>
      </c>
      <c r="I19" s="40">
        <v>2.85</v>
      </c>
      <c r="J19" s="41">
        <v>0</v>
      </c>
      <c r="K19" s="42">
        <f t="shared" si="0"/>
        <v>3.3040000000000003</v>
      </c>
      <c r="L19" s="35">
        <v>0</v>
      </c>
      <c r="M19" s="42">
        <f t="shared" si="1"/>
        <v>3.3040000000000003</v>
      </c>
      <c r="N19" s="40">
        <v>0</v>
      </c>
      <c r="O19" s="40">
        <v>0.54</v>
      </c>
      <c r="P19" s="43">
        <f t="shared" si="2"/>
        <v>3.8440000000000003</v>
      </c>
      <c r="Q19" s="77">
        <v>0.74</v>
      </c>
      <c r="R19" s="43">
        <f t="shared" si="3"/>
        <v>3.1040000000000001</v>
      </c>
      <c r="S19" s="40">
        <v>0</v>
      </c>
      <c r="T19" s="44">
        <v>0.54</v>
      </c>
      <c r="U19" s="38"/>
      <c r="W19"/>
    </row>
    <row r="20" spans="1:23" ht="15" thickBot="1" x14ac:dyDescent="0.35">
      <c r="A20" s="39">
        <v>43844</v>
      </c>
      <c r="B20" s="30" t="s">
        <v>29</v>
      </c>
      <c r="C20" s="30"/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5.34</v>
      </c>
      <c r="J20" s="41">
        <v>0</v>
      </c>
      <c r="K20" s="42">
        <f t="shared" si="0"/>
        <v>5.34</v>
      </c>
      <c r="L20" s="35">
        <v>0</v>
      </c>
      <c r="M20" s="42">
        <f t="shared" si="1"/>
        <v>5.34</v>
      </c>
      <c r="N20" s="40">
        <v>0</v>
      </c>
      <c r="O20" s="40">
        <v>0.55000000000000004</v>
      </c>
      <c r="P20" s="43">
        <f t="shared" si="2"/>
        <v>5.89</v>
      </c>
      <c r="Q20" s="77">
        <v>0.75</v>
      </c>
      <c r="R20" s="43">
        <f t="shared" si="3"/>
        <v>5.14</v>
      </c>
      <c r="S20" s="40">
        <v>0</v>
      </c>
      <c r="T20" s="44">
        <v>0.55000000000000004</v>
      </c>
      <c r="U20" s="38"/>
      <c r="W20"/>
    </row>
    <row r="21" spans="1:23" ht="15" thickBot="1" x14ac:dyDescent="0.35">
      <c r="A21" s="39">
        <v>43845</v>
      </c>
      <c r="B21" s="30" t="s">
        <v>30</v>
      </c>
      <c r="C21" s="30"/>
      <c r="D21" s="40">
        <v>0</v>
      </c>
      <c r="E21" s="40">
        <v>0.26800000000000002</v>
      </c>
      <c r="F21" s="40">
        <v>0</v>
      </c>
      <c r="G21" s="40">
        <v>0</v>
      </c>
      <c r="H21" s="40">
        <v>0</v>
      </c>
      <c r="I21" s="40">
        <v>5.1130000000000004</v>
      </c>
      <c r="J21" s="41">
        <v>0</v>
      </c>
      <c r="K21" s="42">
        <f t="shared" si="0"/>
        <v>5.3810000000000002</v>
      </c>
      <c r="L21" s="35">
        <v>0</v>
      </c>
      <c r="M21" s="42">
        <f t="shared" si="1"/>
        <v>5.3810000000000002</v>
      </c>
      <c r="N21" s="40">
        <v>0</v>
      </c>
      <c r="O21" s="40">
        <v>0.55000000000000004</v>
      </c>
      <c r="P21" s="43">
        <f t="shared" si="2"/>
        <v>5.931</v>
      </c>
      <c r="Q21" s="77">
        <v>0.76</v>
      </c>
      <c r="R21" s="43">
        <f t="shared" si="3"/>
        <v>5.1710000000000003</v>
      </c>
      <c r="S21" s="40">
        <v>0</v>
      </c>
      <c r="T21" s="44">
        <v>0.55000000000000004</v>
      </c>
      <c r="U21" s="38"/>
      <c r="W21"/>
    </row>
    <row r="22" spans="1:23" ht="15" thickBot="1" x14ac:dyDescent="0.35">
      <c r="A22" s="39">
        <v>43846</v>
      </c>
      <c r="B22" s="30" t="s">
        <v>31</v>
      </c>
      <c r="C22" s="30"/>
      <c r="D22" s="40">
        <v>0.31900000000000001</v>
      </c>
      <c r="E22" s="40">
        <v>0.26800000000000002</v>
      </c>
      <c r="F22" s="40">
        <v>0</v>
      </c>
      <c r="G22" s="40">
        <v>0</v>
      </c>
      <c r="H22" s="40">
        <v>0</v>
      </c>
      <c r="I22" s="40">
        <v>4.83</v>
      </c>
      <c r="J22" s="41">
        <v>0</v>
      </c>
      <c r="K22" s="42">
        <f t="shared" si="0"/>
        <v>5.4169999999999998</v>
      </c>
      <c r="L22" s="35">
        <v>0</v>
      </c>
      <c r="M22" s="42">
        <f t="shared" si="1"/>
        <v>5.4169999999999998</v>
      </c>
      <c r="N22" s="40">
        <v>0</v>
      </c>
      <c r="O22" s="40">
        <v>0.54</v>
      </c>
      <c r="P22" s="43">
        <f t="shared" si="2"/>
        <v>5.9569999999999999</v>
      </c>
      <c r="Q22" s="77">
        <v>0.76</v>
      </c>
      <c r="R22" s="43">
        <f t="shared" si="3"/>
        <v>5.1970000000000001</v>
      </c>
      <c r="S22" s="40">
        <v>0</v>
      </c>
      <c r="T22" s="44">
        <v>0.54</v>
      </c>
      <c r="U22" s="38"/>
      <c r="W22"/>
    </row>
    <row r="23" spans="1:23" ht="15" thickBot="1" x14ac:dyDescent="0.35">
      <c r="A23" s="39">
        <v>43847</v>
      </c>
      <c r="B23" s="30" t="s">
        <v>32</v>
      </c>
      <c r="C23" s="30"/>
      <c r="D23" s="40">
        <v>0.73399999999999999</v>
      </c>
      <c r="E23" s="40">
        <v>0.27600000000000002</v>
      </c>
      <c r="F23" s="40">
        <v>0</v>
      </c>
      <c r="G23" s="40">
        <v>0</v>
      </c>
      <c r="H23" s="40">
        <v>0</v>
      </c>
      <c r="I23" s="40">
        <v>1.73</v>
      </c>
      <c r="J23" s="41">
        <v>0</v>
      </c>
      <c r="K23" s="42">
        <f t="shared" si="0"/>
        <v>2.74</v>
      </c>
      <c r="L23" s="35">
        <v>0</v>
      </c>
      <c r="M23" s="42">
        <f t="shared" si="1"/>
        <v>2.74</v>
      </c>
      <c r="N23" s="40">
        <v>0</v>
      </c>
      <c r="O23" s="40">
        <v>0.54</v>
      </c>
      <c r="P23" s="43">
        <f t="shared" si="2"/>
        <v>3.2800000000000002</v>
      </c>
      <c r="Q23" s="77">
        <v>0.7</v>
      </c>
      <c r="R23" s="43">
        <f t="shared" si="3"/>
        <v>2.58</v>
      </c>
      <c r="S23" s="40">
        <v>0</v>
      </c>
      <c r="T23" s="44">
        <v>0.54</v>
      </c>
      <c r="U23" s="38"/>
      <c r="W23"/>
    </row>
    <row r="24" spans="1:23" ht="15" thickBot="1" x14ac:dyDescent="0.35">
      <c r="A24" s="39">
        <v>43848</v>
      </c>
      <c r="B24" s="30" t="s">
        <v>33</v>
      </c>
      <c r="C24" s="30"/>
      <c r="D24" s="40">
        <v>1.3720000000000001</v>
      </c>
      <c r="E24" s="40">
        <v>0.26500000000000001</v>
      </c>
      <c r="F24" s="40">
        <v>0</v>
      </c>
      <c r="G24" s="40">
        <v>0</v>
      </c>
      <c r="H24" s="40">
        <v>0</v>
      </c>
      <c r="I24" s="40">
        <v>0</v>
      </c>
      <c r="J24" s="41">
        <v>0</v>
      </c>
      <c r="K24" s="42">
        <f t="shared" si="0"/>
        <v>1.637</v>
      </c>
      <c r="L24" s="35">
        <v>0</v>
      </c>
      <c r="M24" s="42">
        <f t="shared" si="1"/>
        <v>1.637</v>
      </c>
      <c r="N24" s="40">
        <v>0</v>
      </c>
      <c r="O24" s="40">
        <v>0.55000000000000004</v>
      </c>
      <c r="P24" s="43">
        <f t="shared" si="2"/>
        <v>2.1870000000000003</v>
      </c>
      <c r="Q24" s="77">
        <v>0.61</v>
      </c>
      <c r="R24" s="43">
        <f t="shared" si="3"/>
        <v>1.5770000000000004</v>
      </c>
      <c r="S24" s="40">
        <v>0</v>
      </c>
      <c r="T24" s="44">
        <v>0.55000000000000004</v>
      </c>
      <c r="U24" s="38"/>
      <c r="W24"/>
    </row>
    <row r="25" spans="1:23" ht="15" thickBot="1" x14ac:dyDescent="0.35">
      <c r="A25" s="39">
        <v>43849</v>
      </c>
      <c r="B25" s="30" t="s">
        <v>27</v>
      </c>
      <c r="C25" s="30"/>
      <c r="D25" s="40">
        <v>1.1459999999999999</v>
      </c>
      <c r="E25" s="40">
        <v>0.26400000000000001</v>
      </c>
      <c r="F25" s="40">
        <v>0</v>
      </c>
      <c r="G25" s="40">
        <v>0</v>
      </c>
      <c r="H25" s="40">
        <v>0</v>
      </c>
      <c r="I25" s="40">
        <v>0</v>
      </c>
      <c r="J25" s="41">
        <v>0</v>
      </c>
      <c r="K25" s="42">
        <f t="shared" si="0"/>
        <v>1.41</v>
      </c>
      <c r="L25" s="35">
        <v>0</v>
      </c>
      <c r="M25" s="42">
        <f t="shared" si="1"/>
        <v>1.41</v>
      </c>
      <c r="N25" s="40">
        <v>0</v>
      </c>
      <c r="O25" s="40">
        <v>0.54</v>
      </c>
      <c r="P25" s="43">
        <f t="shared" si="2"/>
        <v>1.95</v>
      </c>
      <c r="Q25" s="77">
        <v>0.42</v>
      </c>
      <c r="R25" s="43">
        <f t="shared" si="3"/>
        <v>1.53</v>
      </c>
      <c r="S25" s="40">
        <v>0</v>
      </c>
      <c r="T25" s="44">
        <v>0.54</v>
      </c>
      <c r="U25" s="38"/>
      <c r="W25"/>
    </row>
    <row r="26" spans="1:23" ht="15" thickBot="1" x14ac:dyDescent="0.35">
      <c r="A26" s="39">
        <v>43850</v>
      </c>
      <c r="B26" s="30" t="s">
        <v>28</v>
      </c>
      <c r="C26" s="30"/>
      <c r="D26" s="40">
        <v>0</v>
      </c>
      <c r="E26" s="40">
        <v>0.26200000000000001</v>
      </c>
      <c r="F26" s="40">
        <v>0</v>
      </c>
      <c r="G26" s="40">
        <v>0</v>
      </c>
      <c r="H26" s="40">
        <v>0</v>
      </c>
      <c r="I26" s="40">
        <v>4.63</v>
      </c>
      <c r="J26" s="41">
        <v>0</v>
      </c>
      <c r="K26" s="42">
        <f t="shared" si="0"/>
        <v>4.8919999999999995</v>
      </c>
      <c r="L26" s="35">
        <v>0</v>
      </c>
      <c r="M26" s="42">
        <f t="shared" si="1"/>
        <v>4.8919999999999995</v>
      </c>
      <c r="N26" s="40">
        <v>0</v>
      </c>
      <c r="O26" s="40">
        <v>0.54</v>
      </c>
      <c r="P26" s="43">
        <f t="shared" si="2"/>
        <v>5.4319999999999995</v>
      </c>
      <c r="Q26" s="77">
        <v>0.41</v>
      </c>
      <c r="R26" s="43">
        <f t="shared" si="3"/>
        <v>5.0219999999999994</v>
      </c>
      <c r="S26" s="40">
        <v>0</v>
      </c>
      <c r="T26" s="44">
        <v>0.54</v>
      </c>
      <c r="U26" s="38"/>
      <c r="W26"/>
    </row>
    <row r="27" spans="1:23" ht="15" thickBot="1" x14ac:dyDescent="0.35">
      <c r="A27" s="39">
        <v>43851</v>
      </c>
      <c r="B27" s="30" t="s">
        <v>29</v>
      </c>
      <c r="C27" s="30"/>
      <c r="D27" s="40">
        <v>0</v>
      </c>
      <c r="E27" s="40">
        <v>0.26</v>
      </c>
      <c r="F27" s="40">
        <v>0</v>
      </c>
      <c r="G27" s="40">
        <v>0</v>
      </c>
      <c r="H27" s="40">
        <v>0</v>
      </c>
      <c r="I27" s="40">
        <v>10.130000000000001</v>
      </c>
      <c r="J27" s="41">
        <v>0</v>
      </c>
      <c r="K27" s="42">
        <f t="shared" si="0"/>
        <v>10.39</v>
      </c>
      <c r="L27" s="35">
        <v>0</v>
      </c>
      <c r="M27" s="42">
        <f t="shared" si="1"/>
        <v>10.39</v>
      </c>
      <c r="N27" s="40">
        <v>0</v>
      </c>
      <c r="O27" s="40">
        <v>0.53</v>
      </c>
      <c r="P27" s="43">
        <f t="shared" si="2"/>
        <v>10.92</v>
      </c>
      <c r="Q27" s="77">
        <v>0.47</v>
      </c>
      <c r="R27" s="43">
        <f t="shared" si="3"/>
        <v>10.45</v>
      </c>
      <c r="S27" s="40">
        <v>0</v>
      </c>
      <c r="T27" s="44">
        <v>0.53</v>
      </c>
      <c r="U27" s="38"/>
      <c r="W27"/>
    </row>
    <row r="28" spans="1:23" ht="15" thickBot="1" x14ac:dyDescent="0.35">
      <c r="A28" s="39">
        <v>43852</v>
      </c>
      <c r="B28" s="30" t="s">
        <v>30</v>
      </c>
      <c r="C28" s="30"/>
      <c r="D28" s="40">
        <v>0</v>
      </c>
      <c r="E28" s="40">
        <v>0.26200000000000001</v>
      </c>
      <c r="F28" s="40">
        <v>0</v>
      </c>
      <c r="G28" s="40">
        <v>0</v>
      </c>
      <c r="H28" s="40">
        <v>0</v>
      </c>
      <c r="I28" s="40">
        <v>0</v>
      </c>
      <c r="J28" s="41">
        <v>0</v>
      </c>
      <c r="K28" s="42">
        <f t="shared" si="0"/>
        <v>0.26200000000000001</v>
      </c>
      <c r="L28" s="35">
        <v>0</v>
      </c>
      <c r="M28" s="42">
        <f t="shared" si="1"/>
        <v>0.26200000000000001</v>
      </c>
      <c r="N28" s="40">
        <v>0</v>
      </c>
      <c r="O28" s="40">
        <v>0.54</v>
      </c>
      <c r="P28" s="43">
        <f t="shared" si="2"/>
        <v>0.80200000000000005</v>
      </c>
      <c r="Q28" s="77">
        <v>0.54</v>
      </c>
      <c r="R28" s="43">
        <f t="shared" si="3"/>
        <v>0.26200000000000001</v>
      </c>
      <c r="S28" s="40">
        <v>0</v>
      </c>
      <c r="T28" s="44">
        <v>0.54</v>
      </c>
      <c r="U28" s="38"/>
      <c r="W28"/>
    </row>
    <row r="29" spans="1:23" ht="15" thickBot="1" x14ac:dyDescent="0.35">
      <c r="A29" s="39">
        <v>43853</v>
      </c>
      <c r="B29" s="30" t="s">
        <v>31</v>
      </c>
      <c r="C29" s="30"/>
      <c r="D29" s="40">
        <v>0</v>
      </c>
      <c r="E29" s="40">
        <v>0.26300000000000001</v>
      </c>
      <c r="F29" s="40">
        <v>0</v>
      </c>
      <c r="G29" s="40">
        <v>0</v>
      </c>
      <c r="H29" s="40">
        <v>0</v>
      </c>
      <c r="I29" s="40">
        <v>5.46</v>
      </c>
      <c r="J29" s="41">
        <v>0</v>
      </c>
      <c r="K29" s="42">
        <f t="shared" si="0"/>
        <v>5.7229999999999999</v>
      </c>
      <c r="L29" s="35">
        <v>0</v>
      </c>
      <c r="M29" s="42">
        <f t="shared" si="1"/>
        <v>5.7229999999999999</v>
      </c>
      <c r="N29" s="40">
        <v>0</v>
      </c>
      <c r="O29" s="40">
        <v>0.47</v>
      </c>
      <c r="P29" s="43">
        <f t="shared" si="2"/>
        <v>6.1929999999999996</v>
      </c>
      <c r="Q29" s="77">
        <v>0.55000000000000004</v>
      </c>
      <c r="R29" s="43">
        <f t="shared" si="3"/>
        <v>5.6429999999999998</v>
      </c>
      <c r="S29" s="40">
        <v>0</v>
      </c>
      <c r="T29" s="44">
        <v>0.47</v>
      </c>
      <c r="U29" s="38"/>
      <c r="W29"/>
    </row>
    <row r="30" spans="1:23" ht="15" thickBot="1" x14ac:dyDescent="0.35">
      <c r="A30" s="39">
        <v>43854</v>
      </c>
      <c r="B30" s="30" t="s">
        <v>32</v>
      </c>
      <c r="C30" s="30"/>
      <c r="D30" s="40">
        <v>1.347</v>
      </c>
      <c r="E30" s="40">
        <v>0.26</v>
      </c>
      <c r="F30" s="40">
        <v>0</v>
      </c>
      <c r="G30" s="40">
        <v>0.42699999999999999</v>
      </c>
      <c r="H30" s="40">
        <v>0</v>
      </c>
      <c r="I30" s="40">
        <v>3.26</v>
      </c>
      <c r="J30" s="41">
        <v>0</v>
      </c>
      <c r="K30" s="42">
        <f t="shared" si="0"/>
        <v>5.2939999999999996</v>
      </c>
      <c r="L30" s="35">
        <v>0</v>
      </c>
      <c r="M30" s="42">
        <f t="shared" si="1"/>
        <v>5.2939999999999996</v>
      </c>
      <c r="N30" s="40">
        <v>0</v>
      </c>
      <c r="O30" s="40">
        <v>0.42</v>
      </c>
      <c r="P30" s="43">
        <f t="shared" si="2"/>
        <v>5.7139999999999995</v>
      </c>
      <c r="Q30" s="77">
        <v>0.56000000000000005</v>
      </c>
      <c r="R30" s="43">
        <f t="shared" si="3"/>
        <v>5.1539999999999999</v>
      </c>
      <c r="S30" s="40">
        <v>0</v>
      </c>
      <c r="T30" s="44">
        <v>0.42</v>
      </c>
      <c r="U30" s="38"/>
      <c r="W30"/>
    </row>
    <row r="31" spans="1:23" ht="15" thickBot="1" x14ac:dyDescent="0.35">
      <c r="A31" s="39">
        <v>43855</v>
      </c>
      <c r="B31" s="30" t="s">
        <v>33</v>
      </c>
      <c r="C31" s="30"/>
      <c r="D31" s="40">
        <v>1.9930000000000001</v>
      </c>
      <c r="E31" s="40">
        <v>0.25800000000000001</v>
      </c>
      <c r="F31" s="40">
        <v>0</v>
      </c>
      <c r="G31" s="40">
        <v>0.53100000000000003</v>
      </c>
      <c r="H31" s="40">
        <v>0</v>
      </c>
      <c r="I31" s="40">
        <v>0</v>
      </c>
      <c r="J31" s="41">
        <v>0</v>
      </c>
      <c r="K31" s="42">
        <f t="shared" si="0"/>
        <v>2.7820000000000005</v>
      </c>
      <c r="L31" s="35">
        <v>0</v>
      </c>
      <c r="M31" s="42">
        <f t="shared" si="1"/>
        <v>2.7820000000000005</v>
      </c>
      <c r="N31" s="40">
        <v>0</v>
      </c>
      <c r="O31" s="40">
        <v>0.42</v>
      </c>
      <c r="P31" s="43">
        <f t="shared" si="2"/>
        <v>3.2020000000000004</v>
      </c>
      <c r="Q31" s="77">
        <v>0.56000000000000005</v>
      </c>
      <c r="R31" s="43">
        <f t="shared" si="3"/>
        <v>2.6420000000000003</v>
      </c>
      <c r="S31" s="40">
        <v>0</v>
      </c>
      <c r="T31" s="44">
        <v>0.42</v>
      </c>
      <c r="U31" s="38"/>
      <c r="W31"/>
    </row>
    <row r="32" spans="1:23" ht="15" thickBot="1" x14ac:dyDescent="0.35">
      <c r="A32" s="39">
        <v>43856</v>
      </c>
      <c r="B32" s="30" t="s">
        <v>27</v>
      </c>
      <c r="C32" s="30"/>
      <c r="D32" s="40">
        <v>1.923</v>
      </c>
      <c r="E32" s="40">
        <v>0.25700000000000001</v>
      </c>
      <c r="F32" s="40">
        <v>0</v>
      </c>
      <c r="G32" s="40">
        <v>0</v>
      </c>
      <c r="H32" s="40">
        <v>0</v>
      </c>
      <c r="I32" s="40">
        <v>0</v>
      </c>
      <c r="J32" s="41">
        <v>0</v>
      </c>
      <c r="K32" s="42">
        <f t="shared" si="0"/>
        <v>2.1800000000000002</v>
      </c>
      <c r="L32" s="35">
        <v>0</v>
      </c>
      <c r="M32" s="42">
        <f t="shared" si="1"/>
        <v>2.1800000000000002</v>
      </c>
      <c r="N32" s="40">
        <v>0</v>
      </c>
      <c r="O32" s="40">
        <v>0.43</v>
      </c>
      <c r="P32" s="43">
        <f t="shared" si="2"/>
        <v>2.6100000000000003</v>
      </c>
      <c r="Q32" s="77">
        <v>0.55000000000000004</v>
      </c>
      <c r="R32" s="43">
        <f t="shared" si="3"/>
        <v>2.0600000000000005</v>
      </c>
      <c r="S32" s="40">
        <v>0</v>
      </c>
      <c r="T32" s="44">
        <v>0.43</v>
      </c>
      <c r="U32" s="38"/>
      <c r="W32"/>
    </row>
    <row r="33" spans="1:23" ht="15" thickBot="1" x14ac:dyDescent="0.35">
      <c r="A33" s="39">
        <v>43857</v>
      </c>
      <c r="B33" s="30" t="s">
        <v>28</v>
      </c>
      <c r="C33" s="30"/>
      <c r="D33" s="40">
        <v>1.887</v>
      </c>
      <c r="E33" s="40">
        <v>0.25700000000000001</v>
      </c>
      <c r="F33" s="40">
        <v>0</v>
      </c>
      <c r="G33" s="40">
        <v>0.48699999999999999</v>
      </c>
      <c r="H33" s="40">
        <v>0</v>
      </c>
      <c r="I33" s="40">
        <v>0</v>
      </c>
      <c r="J33" s="41">
        <v>0</v>
      </c>
      <c r="K33" s="42">
        <f t="shared" si="0"/>
        <v>2.6310000000000002</v>
      </c>
      <c r="L33" s="35">
        <v>0</v>
      </c>
      <c r="M33" s="42">
        <f t="shared" si="1"/>
        <v>2.6310000000000002</v>
      </c>
      <c r="N33" s="40">
        <v>0</v>
      </c>
      <c r="O33" s="40">
        <v>0.98499999999999999</v>
      </c>
      <c r="P33" s="43">
        <f t="shared" si="2"/>
        <v>3.6160000000000001</v>
      </c>
      <c r="Q33" s="77">
        <v>0.55000000000000004</v>
      </c>
      <c r="R33" s="43">
        <f t="shared" si="3"/>
        <v>3.0659999999999998</v>
      </c>
      <c r="S33" s="40">
        <v>0</v>
      </c>
      <c r="T33" s="44">
        <v>0.98499999999999999</v>
      </c>
      <c r="U33" s="38"/>
      <c r="W33"/>
    </row>
    <row r="34" spans="1:23" ht="15" thickBot="1" x14ac:dyDescent="0.35">
      <c r="A34" s="39">
        <v>43858</v>
      </c>
      <c r="B34" s="30" t="s">
        <v>29</v>
      </c>
      <c r="C34" s="30"/>
      <c r="D34" s="40">
        <v>0.72199999999999998</v>
      </c>
      <c r="E34" s="40">
        <v>0.224</v>
      </c>
      <c r="F34" s="40">
        <v>0</v>
      </c>
      <c r="G34" s="40">
        <v>0.153</v>
      </c>
      <c r="H34" s="40">
        <v>0</v>
      </c>
      <c r="I34" s="40">
        <v>2.35</v>
      </c>
      <c r="J34" s="41">
        <v>0</v>
      </c>
      <c r="K34" s="42">
        <f t="shared" si="0"/>
        <v>3.4489999999999998</v>
      </c>
      <c r="L34" s="35">
        <v>0</v>
      </c>
      <c r="M34" s="42">
        <f t="shared" si="1"/>
        <v>3.4489999999999998</v>
      </c>
      <c r="N34" s="40">
        <v>0</v>
      </c>
      <c r="O34" s="40">
        <v>0.43</v>
      </c>
      <c r="P34" s="43">
        <f t="shared" si="2"/>
        <v>3.879</v>
      </c>
      <c r="Q34" s="77">
        <v>0.55000000000000004</v>
      </c>
      <c r="R34" s="43">
        <f t="shared" si="3"/>
        <v>3.3289999999999997</v>
      </c>
      <c r="S34" s="40">
        <v>0</v>
      </c>
      <c r="T34" s="44">
        <v>0.43</v>
      </c>
      <c r="U34" s="38"/>
      <c r="W34"/>
    </row>
    <row r="35" spans="1:23" ht="15" thickBot="1" x14ac:dyDescent="0.35">
      <c r="A35" s="39">
        <v>43859</v>
      </c>
      <c r="B35" s="30" t="s">
        <v>30</v>
      </c>
      <c r="C35" s="30"/>
      <c r="D35" s="40">
        <v>0</v>
      </c>
      <c r="E35" s="40">
        <v>0.13700000000000001</v>
      </c>
      <c r="F35" s="40">
        <v>0</v>
      </c>
      <c r="G35" s="40">
        <v>2E-3</v>
      </c>
      <c r="H35" s="40">
        <v>0</v>
      </c>
      <c r="I35" s="40">
        <v>1.43</v>
      </c>
      <c r="J35" s="41">
        <v>0</v>
      </c>
      <c r="K35" s="42">
        <f t="shared" si="0"/>
        <v>1.569</v>
      </c>
      <c r="L35" s="35">
        <v>0</v>
      </c>
      <c r="M35" s="42">
        <f t="shared" si="1"/>
        <v>1.569</v>
      </c>
      <c r="N35" s="40">
        <v>0</v>
      </c>
      <c r="O35" s="40">
        <v>0.65800000000000003</v>
      </c>
      <c r="P35" s="43">
        <f t="shared" si="2"/>
        <v>2.2269999999999999</v>
      </c>
      <c r="Q35" s="77">
        <v>0.55000000000000004</v>
      </c>
      <c r="R35" s="43">
        <f t="shared" si="3"/>
        <v>1.6769999999999998</v>
      </c>
      <c r="S35" s="40">
        <v>0</v>
      </c>
      <c r="T35" s="44">
        <v>0.65800000000000003</v>
      </c>
      <c r="U35" s="38"/>
      <c r="W35"/>
    </row>
    <row r="36" spans="1:23" ht="15" thickBot="1" x14ac:dyDescent="0.35">
      <c r="A36" s="39">
        <v>43860</v>
      </c>
      <c r="B36" s="30" t="s">
        <v>31</v>
      </c>
      <c r="C36" s="30"/>
      <c r="D36" s="40">
        <v>1.0109999999999999</v>
      </c>
      <c r="E36" s="40">
        <v>0.26100000000000001</v>
      </c>
      <c r="F36" s="40">
        <v>0</v>
      </c>
      <c r="G36" s="40">
        <v>0</v>
      </c>
      <c r="H36" s="40">
        <v>0</v>
      </c>
      <c r="I36" s="40">
        <v>3.33</v>
      </c>
      <c r="J36" s="41">
        <v>0</v>
      </c>
      <c r="K36" s="42">
        <f t="shared" si="0"/>
        <v>4.6020000000000003</v>
      </c>
      <c r="L36" s="35">
        <v>0</v>
      </c>
      <c r="M36" s="42">
        <f t="shared" si="1"/>
        <v>4.6020000000000003</v>
      </c>
      <c r="N36" s="40">
        <v>0</v>
      </c>
      <c r="O36" s="40">
        <v>0.44</v>
      </c>
      <c r="P36" s="43">
        <f t="shared" si="2"/>
        <v>5.0420000000000007</v>
      </c>
      <c r="Q36" s="77">
        <v>0.54</v>
      </c>
      <c r="R36" s="43">
        <f t="shared" si="3"/>
        <v>4.5020000000000007</v>
      </c>
      <c r="S36" s="40">
        <v>0</v>
      </c>
      <c r="T36" s="44">
        <v>0.44</v>
      </c>
      <c r="U36" s="38"/>
      <c r="W36"/>
    </row>
    <row r="37" spans="1:23" ht="15" thickBot="1" x14ac:dyDescent="0.35">
      <c r="A37" s="39">
        <v>43861</v>
      </c>
      <c r="B37" s="30" t="s">
        <v>32</v>
      </c>
      <c r="C37" s="45"/>
      <c r="D37" s="46">
        <v>2.464</v>
      </c>
      <c r="E37" s="46">
        <v>0.26200000000000001</v>
      </c>
      <c r="F37" s="46">
        <v>0</v>
      </c>
      <c r="G37" s="46">
        <v>0</v>
      </c>
      <c r="H37" s="46">
        <v>0</v>
      </c>
      <c r="I37" s="46">
        <v>4.51</v>
      </c>
      <c r="J37" s="47">
        <v>0</v>
      </c>
      <c r="K37" s="48">
        <f t="shared" si="0"/>
        <v>7.2359999999999998</v>
      </c>
      <c r="L37" s="35">
        <v>0</v>
      </c>
      <c r="M37" s="48">
        <f t="shared" si="1"/>
        <v>7.2359999999999998</v>
      </c>
      <c r="N37" s="46">
        <v>0</v>
      </c>
      <c r="O37" s="46">
        <v>0.44</v>
      </c>
      <c r="P37" s="49">
        <f t="shared" si="2"/>
        <v>7.6760000000000002</v>
      </c>
      <c r="Q37" s="77">
        <v>0.55000000000000004</v>
      </c>
      <c r="R37" s="49">
        <f t="shared" si="3"/>
        <v>7.1260000000000003</v>
      </c>
      <c r="S37" s="46">
        <v>0</v>
      </c>
      <c r="T37" s="50">
        <v>0.44</v>
      </c>
      <c r="U37" s="38"/>
      <c r="W37"/>
    </row>
    <row r="38" spans="1:23" ht="15.75" customHeight="1" thickBot="1" x14ac:dyDescent="0.35">
      <c r="A38" s="51"/>
      <c r="B38" s="52"/>
      <c r="C38" s="52" t="s">
        <v>34</v>
      </c>
      <c r="D38" s="53">
        <f t="shared" ref="D38:T38" si="4">SUM(D7:D37)</f>
        <v>26.421000000000003</v>
      </c>
      <c r="E38" s="54">
        <f t="shared" si="4"/>
        <v>4.3040000000000003</v>
      </c>
      <c r="F38" s="54">
        <f t="shared" si="4"/>
        <v>0</v>
      </c>
      <c r="G38" s="54">
        <f t="shared" si="4"/>
        <v>1.5999999999999999</v>
      </c>
      <c r="H38" s="54">
        <f t="shared" si="4"/>
        <v>0</v>
      </c>
      <c r="I38" s="55">
        <f t="shared" si="4"/>
        <v>88.135999999999996</v>
      </c>
      <c r="J38" s="54">
        <f>SUM(J7:J37)</f>
        <v>0</v>
      </c>
      <c r="K38" s="56">
        <f t="shared" si="4"/>
        <v>120.461</v>
      </c>
      <c r="L38" s="54">
        <f t="shared" si="4"/>
        <v>0</v>
      </c>
      <c r="M38" s="57">
        <f t="shared" si="4"/>
        <v>120.461</v>
      </c>
      <c r="N38" s="53">
        <f t="shared" si="4"/>
        <v>0</v>
      </c>
      <c r="O38" s="55">
        <f t="shared" si="4"/>
        <v>15.772999999999996</v>
      </c>
      <c r="P38" s="58">
        <f t="shared" si="4"/>
        <v>136.23399999999998</v>
      </c>
      <c r="Q38" s="59">
        <f t="shared" si="4"/>
        <v>18.550000000000004</v>
      </c>
      <c r="R38" s="60">
        <f t="shared" si="4"/>
        <v>117.68400000000001</v>
      </c>
      <c r="S38" s="61">
        <f t="shared" si="4"/>
        <v>0</v>
      </c>
      <c r="T38" s="62">
        <f t="shared" si="4"/>
        <v>15.772999999999996</v>
      </c>
      <c r="U38" s="63"/>
      <c r="W38"/>
    </row>
    <row r="39" spans="1:23" ht="15" thickBot="1" x14ac:dyDescent="0.35">
      <c r="U39" s="3"/>
      <c r="W39"/>
    </row>
    <row r="40" spans="1:23" ht="15" thickBot="1" x14ac:dyDescent="0.35">
      <c r="A40" t="s">
        <v>35</v>
      </c>
      <c r="B40" s="21"/>
      <c r="C40" s="21"/>
      <c r="D40" s="64">
        <f t="shared" ref="D40:K40" si="5">+D38/$P38</f>
        <v>0.19393837074445444</v>
      </c>
      <c r="E40" s="65">
        <f t="shared" si="5"/>
        <v>3.1592700794221711E-2</v>
      </c>
      <c r="F40" s="65">
        <f t="shared" si="5"/>
        <v>0</v>
      </c>
      <c r="G40" s="65">
        <f t="shared" si="5"/>
        <v>1.1744498436513647E-2</v>
      </c>
      <c r="H40" s="65">
        <f t="shared" si="5"/>
        <v>0</v>
      </c>
      <c r="I40" s="65">
        <f t="shared" si="5"/>
        <v>0.64694569637535426</v>
      </c>
      <c r="J40" s="65">
        <f t="shared" si="5"/>
        <v>0</v>
      </c>
      <c r="K40" s="65">
        <f t="shared" si="5"/>
        <v>0.88422126635054399</v>
      </c>
      <c r="L40" s="65"/>
      <c r="M40" s="65"/>
      <c r="N40" s="65">
        <f>+N38/$P38</f>
        <v>0</v>
      </c>
      <c r="O40" s="65">
        <f>+O38/$P38</f>
        <v>0.11577873364945607</v>
      </c>
      <c r="P40" s="66">
        <f>+P38/$P38</f>
        <v>1</v>
      </c>
      <c r="R40" s="67">
        <f>1-(T40+S40)</f>
        <v>0.86597158492233439</v>
      </c>
      <c r="T40" s="68">
        <f>+(T38+S38)/R38</f>
        <v>0.13402841507766558</v>
      </c>
      <c r="U40" s="3"/>
      <c r="W40"/>
    </row>
    <row r="41" spans="1:23" x14ac:dyDescent="0.3">
      <c r="A41" s="21"/>
      <c r="B41" s="21"/>
      <c r="C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R41" t="s">
        <v>36</v>
      </c>
      <c r="T41" t="s">
        <v>37</v>
      </c>
      <c r="U41" s="3"/>
      <c r="W41"/>
    </row>
    <row r="42" spans="1:23" x14ac:dyDescent="0.3">
      <c r="L42" s="71"/>
      <c r="M42" s="71"/>
      <c r="N42" s="71"/>
      <c r="V42" s="3"/>
      <c r="W42"/>
    </row>
    <row r="43" spans="1:23" x14ac:dyDescent="0.3">
      <c r="V43" s="3"/>
      <c r="W43"/>
    </row>
    <row r="44" spans="1:23" x14ac:dyDescent="0.3">
      <c r="P44" s="71"/>
      <c r="V44" s="3"/>
      <c r="W44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60" zoomScaleNormal="60" workbookViewId="0">
      <selection activeCell="W18" sqref="W18"/>
    </sheetView>
  </sheetViews>
  <sheetFormatPr defaultRowHeight="14.4" x14ac:dyDescent="0.3"/>
  <cols>
    <col min="1" max="1" width="13.88671875" customWidth="1"/>
    <col min="3" max="3" width="9.33203125" bestFit="1" customWidth="1"/>
    <col min="4" max="4" width="13.44140625" customWidth="1"/>
    <col min="5" max="5" width="10.33203125" customWidth="1"/>
    <col min="6" max="6" width="9.33203125" customWidth="1"/>
    <col min="7" max="7" width="12.88671875" bestFit="1" customWidth="1"/>
    <col min="8" max="8" width="9.33203125" bestFit="1" customWidth="1"/>
    <col min="9" max="9" width="10.88671875" customWidth="1"/>
    <col min="10" max="10" width="10.109375" bestFit="1" customWidth="1"/>
    <col min="11" max="11" width="12.44140625" customWidth="1"/>
    <col min="12" max="12" width="10" customWidth="1"/>
    <col min="13" max="13" width="13.44140625" bestFit="1" customWidth="1"/>
    <col min="14" max="14" width="8.44140625" customWidth="1"/>
    <col min="15" max="15" width="11" customWidth="1"/>
    <col min="16" max="16" width="10.88671875" customWidth="1"/>
    <col min="17" max="17" width="11.33203125" customWidth="1"/>
    <col min="18" max="18" width="16.109375" customWidth="1"/>
    <col min="19" max="19" width="10.44140625" customWidth="1"/>
    <col min="20" max="20" width="11.88671875" customWidth="1"/>
    <col min="21" max="22" width="9.33203125" bestFit="1" customWidth="1"/>
    <col min="23" max="23" width="62" style="3" customWidth="1"/>
  </cols>
  <sheetData>
    <row r="1" spans="1:24" ht="16.5" customHeight="1" x14ac:dyDescent="0.3">
      <c r="A1" s="140" t="s">
        <v>0</v>
      </c>
      <c r="B1" s="141"/>
      <c r="C1" s="141"/>
      <c r="D1" s="141"/>
      <c r="E1" s="141"/>
      <c r="F1" s="141"/>
      <c r="G1" s="141"/>
      <c r="H1" s="141"/>
      <c r="I1" s="14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5">
      <c r="A2" s="143"/>
      <c r="B2" s="144"/>
      <c r="C2" s="144"/>
      <c r="D2" s="144"/>
      <c r="E2" s="144"/>
      <c r="F2" s="144"/>
      <c r="G2" s="144"/>
      <c r="H2" s="144"/>
      <c r="I2" s="145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6.4" thickBot="1" x14ac:dyDescent="0.35">
      <c r="A3" s="72"/>
      <c r="B3" s="73"/>
      <c r="C3" s="73"/>
      <c r="D3" s="74">
        <v>2020</v>
      </c>
      <c r="E3" s="74"/>
      <c r="F3" s="74"/>
      <c r="G3" s="74"/>
      <c r="H3" s="74"/>
      <c r="I3" s="75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5">
      <c r="A4" s="6"/>
      <c r="B4" s="7"/>
      <c r="C4" s="8"/>
      <c r="D4" s="146" t="s">
        <v>1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8"/>
      <c r="R4" s="9"/>
      <c r="S4" s="10"/>
      <c r="T4" s="11"/>
      <c r="W4"/>
    </row>
    <row r="5" spans="1:24" ht="69" customHeight="1" thickBot="1" x14ac:dyDescent="0.65">
      <c r="A5" s="12" t="s">
        <v>2</v>
      </c>
      <c r="B5" s="123" t="s">
        <v>49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138" t="s">
        <v>13</v>
      </c>
      <c r="O5" s="139"/>
      <c r="P5" s="149" t="s">
        <v>14</v>
      </c>
      <c r="Q5" s="151" t="s">
        <v>15</v>
      </c>
      <c r="R5" s="153" t="s">
        <v>16</v>
      </c>
      <c r="S5" s="138" t="s">
        <v>13</v>
      </c>
      <c r="T5" s="139"/>
      <c r="W5" s="115"/>
      <c r="X5" s="115" t="s">
        <v>17</v>
      </c>
    </row>
    <row r="6" spans="1:24" ht="31.2" x14ac:dyDescent="0.6">
      <c r="A6" s="20" t="s">
        <v>18</v>
      </c>
      <c r="B6" s="21" t="s">
        <v>19</v>
      </c>
      <c r="C6" s="21"/>
      <c r="D6" s="22" t="s">
        <v>20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22</v>
      </c>
      <c r="J6" s="22"/>
      <c r="K6" s="24" t="s">
        <v>23</v>
      </c>
      <c r="L6" s="25" t="s">
        <v>24</v>
      </c>
      <c r="M6" s="25" t="s">
        <v>17</v>
      </c>
      <c r="N6" s="26" t="s">
        <v>25</v>
      </c>
      <c r="O6" s="27" t="s">
        <v>26</v>
      </c>
      <c r="P6" s="150"/>
      <c r="Q6" s="152"/>
      <c r="R6" s="154"/>
      <c r="S6" s="26" t="s">
        <v>25</v>
      </c>
      <c r="T6" s="27" t="s">
        <v>26</v>
      </c>
      <c r="U6" s="28"/>
      <c r="W6" s="115"/>
      <c r="X6" s="115"/>
    </row>
    <row r="7" spans="1:24" ht="18.75" customHeight="1" x14ac:dyDescent="0.6">
      <c r="A7" s="116">
        <v>44105</v>
      </c>
      <c r="B7" s="30" t="s">
        <v>33</v>
      </c>
      <c r="C7" s="30"/>
      <c r="D7" s="40">
        <v>5.19</v>
      </c>
      <c r="E7" s="40">
        <v>1.5820000000000001</v>
      </c>
      <c r="F7" s="40">
        <v>0.152</v>
      </c>
      <c r="G7" s="40">
        <v>0.496</v>
      </c>
      <c r="H7" s="40">
        <v>0</v>
      </c>
      <c r="I7" s="40">
        <v>4.8540000000000001</v>
      </c>
      <c r="J7" s="41">
        <v>0</v>
      </c>
      <c r="K7" s="42">
        <f t="shared" ref="K7:K37" si="0">SUM(D7:I7)</f>
        <v>12.274000000000001</v>
      </c>
      <c r="L7" s="117">
        <v>0</v>
      </c>
      <c r="M7" s="42">
        <f t="shared" ref="M7:M37" si="1">+K7-L7</f>
        <v>12.274000000000001</v>
      </c>
      <c r="N7" s="40">
        <v>0</v>
      </c>
      <c r="O7" s="40">
        <v>0.9</v>
      </c>
      <c r="P7" s="43">
        <f t="shared" ref="P7:P37" si="2">SUM(M7:O7)</f>
        <v>13.174000000000001</v>
      </c>
      <c r="Q7" s="118">
        <v>2.27</v>
      </c>
      <c r="R7" s="43">
        <f t="shared" ref="R7:R37" si="3">+P7-Q7</f>
        <v>10.904000000000002</v>
      </c>
      <c r="S7" s="40">
        <v>0</v>
      </c>
      <c r="T7" s="40">
        <v>0.9</v>
      </c>
      <c r="U7" s="38"/>
      <c r="W7" s="115"/>
      <c r="X7" s="115"/>
    </row>
    <row r="8" spans="1:24" ht="18.75" customHeight="1" x14ac:dyDescent="0.6">
      <c r="A8" s="116">
        <f>1+A7</f>
        <v>44106</v>
      </c>
      <c r="B8" s="30" t="s">
        <v>27</v>
      </c>
      <c r="C8" s="30"/>
      <c r="D8" s="40">
        <v>5.6360000000000001</v>
      </c>
      <c r="E8" s="40">
        <v>1.577</v>
      </c>
      <c r="F8" s="40">
        <v>0.152</v>
      </c>
      <c r="G8" s="40">
        <v>0.35399999999999998</v>
      </c>
      <c r="H8" s="40">
        <v>0</v>
      </c>
      <c r="I8" s="40">
        <v>5.0069999999999997</v>
      </c>
      <c r="J8" s="41">
        <v>0</v>
      </c>
      <c r="K8" s="42">
        <f t="shared" si="0"/>
        <v>12.725999999999999</v>
      </c>
      <c r="L8" s="117">
        <v>0</v>
      </c>
      <c r="M8" s="42">
        <f t="shared" si="1"/>
        <v>12.725999999999999</v>
      </c>
      <c r="N8" s="40">
        <v>0</v>
      </c>
      <c r="O8" s="40">
        <v>0.9</v>
      </c>
      <c r="P8" s="43">
        <f t="shared" si="2"/>
        <v>13.625999999999999</v>
      </c>
      <c r="Q8" s="118">
        <v>2.2599999999999998</v>
      </c>
      <c r="R8" s="43">
        <f t="shared" si="3"/>
        <v>11.366</v>
      </c>
      <c r="S8" s="40">
        <v>0</v>
      </c>
      <c r="T8" s="40">
        <v>0.9</v>
      </c>
      <c r="U8" s="38"/>
      <c r="W8" s="115"/>
      <c r="X8" s="115"/>
    </row>
    <row r="9" spans="1:24" x14ac:dyDescent="0.3">
      <c r="A9" s="116">
        <f t="shared" ref="A9:A37" si="4">1+A8</f>
        <v>44107</v>
      </c>
      <c r="B9" s="30" t="s">
        <v>28</v>
      </c>
      <c r="C9" s="30"/>
      <c r="D9" s="40">
        <v>5.21</v>
      </c>
      <c r="E9" s="40">
        <v>1.276</v>
      </c>
      <c r="F9" s="40">
        <v>0.152</v>
      </c>
      <c r="G9" s="40">
        <v>0.18</v>
      </c>
      <c r="H9" s="40">
        <v>0</v>
      </c>
      <c r="I9" s="40">
        <v>4.9089999999999998</v>
      </c>
      <c r="J9" s="41">
        <v>0</v>
      </c>
      <c r="K9" s="42">
        <f t="shared" si="0"/>
        <v>11.727</v>
      </c>
      <c r="L9" s="117">
        <v>0</v>
      </c>
      <c r="M9" s="42">
        <f t="shared" si="1"/>
        <v>11.727</v>
      </c>
      <c r="N9" s="40">
        <v>0</v>
      </c>
      <c r="O9" s="40">
        <v>0.9</v>
      </c>
      <c r="P9" s="43">
        <f t="shared" si="2"/>
        <v>12.627000000000001</v>
      </c>
      <c r="Q9" s="118">
        <v>2.2599999999999998</v>
      </c>
      <c r="R9" s="43">
        <f t="shared" si="3"/>
        <v>10.367000000000001</v>
      </c>
      <c r="S9" s="40">
        <v>0</v>
      </c>
      <c r="T9" s="40">
        <v>0.9</v>
      </c>
      <c r="U9" s="38"/>
      <c r="W9"/>
    </row>
    <row r="10" spans="1:24" x14ac:dyDescent="0.3">
      <c r="A10" s="116">
        <f t="shared" si="4"/>
        <v>44108</v>
      </c>
      <c r="B10" s="30" t="s">
        <v>29</v>
      </c>
      <c r="C10" s="30"/>
      <c r="D10" s="40">
        <v>5.2510000000000003</v>
      </c>
      <c r="E10" s="40">
        <v>1.1910000000000001</v>
      </c>
      <c r="F10" s="40">
        <v>0.152</v>
      </c>
      <c r="G10" s="40">
        <v>0</v>
      </c>
      <c r="H10" s="40">
        <v>0</v>
      </c>
      <c r="I10" s="40">
        <v>4.8979999999999997</v>
      </c>
      <c r="J10" s="41">
        <v>0</v>
      </c>
      <c r="K10" s="42">
        <f t="shared" si="0"/>
        <v>11.492000000000001</v>
      </c>
      <c r="L10" s="117">
        <v>0</v>
      </c>
      <c r="M10" s="42">
        <f t="shared" si="1"/>
        <v>11.492000000000001</v>
      </c>
      <c r="N10" s="40">
        <v>0</v>
      </c>
      <c r="O10" s="40">
        <v>0.9</v>
      </c>
      <c r="P10" s="43">
        <f t="shared" si="2"/>
        <v>12.392000000000001</v>
      </c>
      <c r="Q10" s="118">
        <v>2.25</v>
      </c>
      <c r="R10" s="43">
        <f t="shared" si="3"/>
        <v>10.142000000000001</v>
      </c>
      <c r="S10" s="40">
        <v>0</v>
      </c>
      <c r="T10" s="40">
        <v>0.9</v>
      </c>
      <c r="U10" s="38"/>
      <c r="W10"/>
    </row>
    <row r="11" spans="1:24" x14ac:dyDescent="0.3">
      <c r="A11" s="116">
        <f t="shared" si="4"/>
        <v>44109</v>
      </c>
      <c r="B11" s="30" t="s">
        <v>30</v>
      </c>
      <c r="C11" s="30"/>
      <c r="D11" s="40">
        <v>5.7510000000000003</v>
      </c>
      <c r="E11" s="40">
        <v>1.5960000000000001</v>
      </c>
      <c r="F11" s="40">
        <v>0.152</v>
      </c>
      <c r="G11" s="40">
        <v>0.47799999999999998</v>
      </c>
      <c r="H11" s="40">
        <v>8.7999999999999995E-2</v>
      </c>
      <c r="I11" s="40">
        <v>4.9189999999999996</v>
      </c>
      <c r="J11" s="41">
        <v>0</v>
      </c>
      <c r="K11" s="42">
        <f t="shared" si="0"/>
        <v>12.983999999999998</v>
      </c>
      <c r="L11" s="117">
        <v>0</v>
      </c>
      <c r="M11" s="42">
        <f t="shared" si="1"/>
        <v>12.983999999999998</v>
      </c>
      <c r="N11" s="40">
        <v>0</v>
      </c>
      <c r="O11" s="40">
        <v>1.18</v>
      </c>
      <c r="P11" s="43">
        <f t="shared" si="2"/>
        <v>14.163999999999998</v>
      </c>
      <c r="Q11" s="118">
        <v>1.32</v>
      </c>
      <c r="R11" s="43">
        <f t="shared" si="3"/>
        <v>12.843999999999998</v>
      </c>
      <c r="S11" s="40">
        <v>0</v>
      </c>
      <c r="T11" s="40">
        <v>1.18</v>
      </c>
      <c r="U11" s="38"/>
      <c r="W11"/>
    </row>
    <row r="12" spans="1:24" x14ac:dyDescent="0.3">
      <c r="A12" s="116">
        <f t="shared" si="4"/>
        <v>44110</v>
      </c>
      <c r="B12" s="30" t="s">
        <v>31</v>
      </c>
      <c r="C12" s="30"/>
      <c r="D12" s="40">
        <v>4.609</v>
      </c>
      <c r="E12" s="40">
        <v>1.79</v>
      </c>
      <c r="F12" s="40">
        <v>0.27400000000000002</v>
      </c>
      <c r="G12" s="40">
        <v>0.434</v>
      </c>
      <c r="H12" s="40">
        <v>0.14599999999999999</v>
      </c>
      <c r="I12" s="40">
        <v>4.91</v>
      </c>
      <c r="J12" s="41">
        <v>0</v>
      </c>
      <c r="K12" s="42">
        <f t="shared" si="0"/>
        <v>12.163</v>
      </c>
      <c r="L12" s="117">
        <v>0</v>
      </c>
      <c r="M12" s="42">
        <f t="shared" si="1"/>
        <v>12.163</v>
      </c>
      <c r="N12" s="40">
        <v>0</v>
      </c>
      <c r="O12" s="40">
        <v>1.45</v>
      </c>
      <c r="P12" s="43">
        <f t="shared" si="2"/>
        <v>13.613</v>
      </c>
      <c r="Q12" s="118">
        <v>0.81</v>
      </c>
      <c r="R12" s="43">
        <f t="shared" si="3"/>
        <v>12.802999999999999</v>
      </c>
      <c r="S12" s="40">
        <v>0</v>
      </c>
      <c r="T12" s="40">
        <v>1.45</v>
      </c>
      <c r="U12" s="38"/>
      <c r="W12"/>
    </row>
    <row r="13" spans="1:24" x14ac:dyDescent="0.3">
      <c r="A13" s="116">
        <f t="shared" si="4"/>
        <v>44111</v>
      </c>
      <c r="B13" s="30" t="s">
        <v>32</v>
      </c>
      <c r="C13" s="30"/>
      <c r="D13" s="40">
        <v>4.0270000000000001</v>
      </c>
      <c r="E13" s="40">
        <v>0.89300000000000002</v>
      </c>
      <c r="F13" s="40">
        <v>0.152</v>
      </c>
      <c r="G13" s="40">
        <v>0</v>
      </c>
      <c r="H13" s="40">
        <v>0.14599999999999999</v>
      </c>
      <c r="I13" s="40">
        <v>5.3920000000000003</v>
      </c>
      <c r="J13" s="41">
        <v>0</v>
      </c>
      <c r="K13" s="42">
        <f t="shared" si="0"/>
        <v>10.61</v>
      </c>
      <c r="L13" s="117">
        <v>0</v>
      </c>
      <c r="M13" s="42">
        <f t="shared" si="1"/>
        <v>10.61</v>
      </c>
      <c r="N13" s="40">
        <v>0</v>
      </c>
      <c r="O13" s="40">
        <v>1.46</v>
      </c>
      <c r="P13" s="43">
        <f t="shared" si="2"/>
        <v>12.07</v>
      </c>
      <c r="Q13" s="118">
        <v>0.81</v>
      </c>
      <c r="R13" s="43">
        <f t="shared" si="3"/>
        <v>11.26</v>
      </c>
      <c r="S13" s="40">
        <v>0</v>
      </c>
      <c r="T13" s="40">
        <v>1.46</v>
      </c>
      <c r="U13" s="38"/>
      <c r="W13"/>
    </row>
    <row r="14" spans="1:24" x14ac:dyDescent="0.3">
      <c r="A14" s="116">
        <f t="shared" si="4"/>
        <v>44112</v>
      </c>
      <c r="B14" s="30" t="s">
        <v>33</v>
      </c>
      <c r="C14" s="30"/>
      <c r="D14" s="40">
        <v>4.1779999999999999</v>
      </c>
      <c r="E14" s="40">
        <v>0.70899999999999996</v>
      </c>
      <c r="F14" s="40">
        <v>0.121</v>
      </c>
      <c r="G14" s="40">
        <v>0</v>
      </c>
      <c r="H14" s="40">
        <v>0.115</v>
      </c>
      <c r="I14" s="40">
        <v>5.6289999999999996</v>
      </c>
      <c r="J14" s="41">
        <v>0</v>
      </c>
      <c r="K14" s="42">
        <f t="shared" si="0"/>
        <v>10.751999999999999</v>
      </c>
      <c r="L14" s="117">
        <v>0</v>
      </c>
      <c r="M14" s="42">
        <f t="shared" si="1"/>
        <v>10.751999999999999</v>
      </c>
      <c r="N14" s="40">
        <v>0</v>
      </c>
      <c r="O14" s="40">
        <v>1.5</v>
      </c>
      <c r="P14" s="43">
        <f t="shared" si="2"/>
        <v>12.251999999999999</v>
      </c>
      <c r="Q14" s="118">
        <v>0.81</v>
      </c>
      <c r="R14" s="43">
        <f t="shared" si="3"/>
        <v>11.441999999999998</v>
      </c>
      <c r="S14" s="40">
        <v>0</v>
      </c>
      <c r="T14" s="40">
        <v>1.5</v>
      </c>
      <c r="U14" s="38"/>
      <c r="W14"/>
    </row>
    <row r="15" spans="1:24" x14ac:dyDescent="0.3">
      <c r="A15" s="116">
        <f t="shared" si="4"/>
        <v>44113</v>
      </c>
      <c r="B15" s="30" t="s">
        <v>27</v>
      </c>
      <c r="C15" s="30"/>
      <c r="D15" s="40">
        <v>4.391</v>
      </c>
      <c r="E15" s="40">
        <v>0.51400000000000001</v>
      </c>
      <c r="F15" s="40">
        <v>6.6000000000000003E-2</v>
      </c>
      <c r="G15" s="40">
        <v>0</v>
      </c>
      <c r="H15" s="40">
        <v>0</v>
      </c>
      <c r="I15" s="40">
        <v>4.2409999999999997</v>
      </c>
      <c r="J15" s="41">
        <v>0</v>
      </c>
      <c r="K15" s="42">
        <f t="shared" si="0"/>
        <v>9.2119999999999997</v>
      </c>
      <c r="L15" s="117">
        <v>0</v>
      </c>
      <c r="M15" s="42">
        <f t="shared" si="1"/>
        <v>9.2119999999999997</v>
      </c>
      <c r="N15" s="40">
        <v>0</v>
      </c>
      <c r="O15" s="40">
        <v>1.48</v>
      </c>
      <c r="P15" s="43">
        <f t="shared" si="2"/>
        <v>10.692</v>
      </c>
      <c r="Q15" s="118">
        <v>0.81</v>
      </c>
      <c r="R15" s="43">
        <f t="shared" si="3"/>
        <v>9.8819999999999997</v>
      </c>
      <c r="S15" s="40">
        <v>0</v>
      </c>
      <c r="T15" s="40">
        <v>1.48</v>
      </c>
      <c r="U15" s="38"/>
      <c r="W15"/>
    </row>
    <row r="16" spans="1:24" x14ac:dyDescent="0.3">
      <c r="A16" s="116">
        <f t="shared" si="4"/>
        <v>44114</v>
      </c>
      <c r="B16" s="30" t="s">
        <v>28</v>
      </c>
      <c r="C16" s="30"/>
      <c r="D16" s="40">
        <v>4.3090000000000002</v>
      </c>
      <c r="E16" s="40">
        <v>0.90300000000000002</v>
      </c>
      <c r="F16" s="40">
        <v>0.152</v>
      </c>
      <c r="G16" s="40">
        <v>0</v>
      </c>
      <c r="H16" s="40">
        <v>0</v>
      </c>
      <c r="I16" s="40">
        <v>4.9340000000000002</v>
      </c>
      <c r="J16" s="41">
        <v>0</v>
      </c>
      <c r="K16" s="42">
        <f t="shared" si="0"/>
        <v>10.298</v>
      </c>
      <c r="L16" s="117">
        <v>0</v>
      </c>
      <c r="M16" s="42">
        <f t="shared" si="1"/>
        <v>10.298</v>
      </c>
      <c r="N16" s="40">
        <v>0</v>
      </c>
      <c r="O16" s="40">
        <v>1.51</v>
      </c>
      <c r="P16" s="43">
        <f t="shared" si="2"/>
        <v>11.808</v>
      </c>
      <c r="Q16" s="118">
        <v>0.81</v>
      </c>
      <c r="R16" s="43">
        <f t="shared" si="3"/>
        <v>10.997999999999999</v>
      </c>
      <c r="S16" s="40">
        <v>0</v>
      </c>
      <c r="T16" s="40">
        <v>1.51</v>
      </c>
      <c r="U16" s="38"/>
      <c r="W16"/>
    </row>
    <row r="17" spans="1:23" x14ac:dyDescent="0.3">
      <c r="A17" s="116">
        <f t="shared" si="4"/>
        <v>44115</v>
      </c>
      <c r="B17" s="30" t="s">
        <v>29</v>
      </c>
      <c r="C17" s="30"/>
      <c r="D17" s="40">
        <v>3.161</v>
      </c>
      <c r="E17" s="40">
        <v>0.90300000000000002</v>
      </c>
      <c r="F17" s="40">
        <v>0.152</v>
      </c>
      <c r="G17" s="40">
        <v>0</v>
      </c>
      <c r="H17" s="40">
        <v>0</v>
      </c>
      <c r="I17" s="40">
        <v>4.9130000000000003</v>
      </c>
      <c r="J17" s="41">
        <v>0</v>
      </c>
      <c r="K17" s="42">
        <f t="shared" si="0"/>
        <v>9.1290000000000013</v>
      </c>
      <c r="L17" s="117">
        <v>0</v>
      </c>
      <c r="M17" s="42">
        <f t="shared" si="1"/>
        <v>9.1290000000000013</v>
      </c>
      <c r="N17" s="40">
        <v>0</v>
      </c>
      <c r="O17" s="40">
        <v>1.06</v>
      </c>
      <c r="P17" s="43">
        <f t="shared" si="2"/>
        <v>10.189000000000002</v>
      </c>
      <c r="Q17" s="118">
        <v>0.81</v>
      </c>
      <c r="R17" s="43">
        <f t="shared" si="3"/>
        <v>9.3790000000000013</v>
      </c>
      <c r="S17" s="40">
        <v>0</v>
      </c>
      <c r="T17" s="40">
        <v>1.06</v>
      </c>
      <c r="U17" s="38"/>
      <c r="W17"/>
    </row>
    <row r="18" spans="1:23" x14ac:dyDescent="0.3">
      <c r="A18" s="116">
        <f t="shared" si="4"/>
        <v>44116</v>
      </c>
      <c r="B18" s="30" t="s">
        <v>30</v>
      </c>
      <c r="C18" s="30"/>
      <c r="D18" s="40">
        <v>2.7829999999999999</v>
      </c>
      <c r="E18" s="40">
        <v>0.89800000000000002</v>
      </c>
      <c r="F18" s="40">
        <v>0.15</v>
      </c>
      <c r="G18" s="40">
        <v>0.112</v>
      </c>
      <c r="H18" s="40">
        <v>0</v>
      </c>
      <c r="I18" s="40">
        <v>4.9000000000000004</v>
      </c>
      <c r="J18" s="41">
        <v>0</v>
      </c>
      <c r="K18" s="42">
        <f t="shared" si="0"/>
        <v>8.843</v>
      </c>
      <c r="L18" s="117">
        <v>0</v>
      </c>
      <c r="M18" s="42">
        <f t="shared" si="1"/>
        <v>8.843</v>
      </c>
      <c r="N18" s="40">
        <v>0</v>
      </c>
      <c r="O18" s="40">
        <v>1.44</v>
      </c>
      <c r="P18" s="43">
        <f t="shared" si="2"/>
        <v>10.282999999999999</v>
      </c>
      <c r="Q18" s="118">
        <v>0.81</v>
      </c>
      <c r="R18" s="43">
        <f t="shared" si="3"/>
        <v>9.472999999999999</v>
      </c>
      <c r="S18" s="40">
        <v>0</v>
      </c>
      <c r="T18" s="40">
        <v>1.44</v>
      </c>
      <c r="U18" s="38"/>
      <c r="W18"/>
    </row>
    <row r="19" spans="1:23" x14ac:dyDescent="0.3">
      <c r="A19" s="116">
        <f t="shared" si="4"/>
        <v>44117</v>
      </c>
      <c r="B19" s="30" t="s">
        <v>31</v>
      </c>
      <c r="C19" s="30"/>
      <c r="D19" s="40">
        <v>2.7240000000000002</v>
      </c>
      <c r="E19" s="40">
        <v>0.9</v>
      </c>
      <c r="F19" s="40">
        <v>0.152</v>
      </c>
      <c r="G19" s="40">
        <v>0.105</v>
      </c>
      <c r="H19" s="40">
        <v>0</v>
      </c>
      <c r="I19" s="40">
        <v>3.992</v>
      </c>
      <c r="J19" s="41">
        <v>0</v>
      </c>
      <c r="K19" s="42">
        <f t="shared" si="0"/>
        <v>7.8730000000000002</v>
      </c>
      <c r="L19" s="117">
        <v>0</v>
      </c>
      <c r="M19" s="42">
        <f t="shared" si="1"/>
        <v>7.8730000000000002</v>
      </c>
      <c r="N19" s="40">
        <v>0</v>
      </c>
      <c r="O19" s="40">
        <v>1.46</v>
      </c>
      <c r="P19" s="43">
        <f t="shared" si="2"/>
        <v>9.3330000000000002</v>
      </c>
      <c r="Q19" s="118">
        <v>0.8</v>
      </c>
      <c r="R19" s="43">
        <f t="shared" si="3"/>
        <v>8.5329999999999995</v>
      </c>
      <c r="S19" s="40">
        <v>0</v>
      </c>
      <c r="T19" s="40">
        <v>1.46</v>
      </c>
      <c r="U19" s="38"/>
      <c r="W19"/>
    </row>
    <row r="20" spans="1:23" x14ac:dyDescent="0.3">
      <c r="A20" s="116">
        <f t="shared" si="4"/>
        <v>44118</v>
      </c>
      <c r="B20" s="30" t="s">
        <v>32</v>
      </c>
      <c r="C20" s="30"/>
      <c r="D20" s="40">
        <v>2.6560000000000001</v>
      </c>
      <c r="E20" s="40">
        <v>0.90100000000000002</v>
      </c>
      <c r="F20" s="40">
        <v>0.152</v>
      </c>
      <c r="G20" s="40">
        <v>0</v>
      </c>
      <c r="H20" s="40">
        <v>0</v>
      </c>
      <c r="I20" s="40">
        <v>6.8029999999999999</v>
      </c>
      <c r="J20" s="41">
        <v>0</v>
      </c>
      <c r="K20" s="42">
        <f t="shared" si="0"/>
        <v>10.512</v>
      </c>
      <c r="L20" s="117">
        <v>0</v>
      </c>
      <c r="M20" s="42">
        <f t="shared" si="1"/>
        <v>10.512</v>
      </c>
      <c r="N20" s="40">
        <v>0</v>
      </c>
      <c r="O20" s="40">
        <v>1.49</v>
      </c>
      <c r="P20" s="43">
        <f t="shared" si="2"/>
        <v>12.002000000000001</v>
      </c>
      <c r="Q20" s="118">
        <v>0.77</v>
      </c>
      <c r="R20" s="43">
        <f t="shared" si="3"/>
        <v>11.232000000000001</v>
      </c>
      <c r="S20" s="40">
        <v>0</v>
      </c>
      <c r="T20" s="40">
        <v>1.49</v>
      </c>
      <c r="U20" s="38"/>
      <c r="W20"/>
    </row>
    <row r="21" spans="1:23" x14ac:dyDescent="0.3">
      <c r="A21" s="116">
        <f t="shared" si="4"/>
        <v>44119</v>
      </c>
      <c r="B21" s="30" t="s">
        <v>33</v>
      </c>
      <c r="C21" s="30"/>
      <c r="D21" s="40">
        <v>1.744</v>
      </c>
      <c r="E21" s="40">
        <v>0.81599999999999995</v>
      </c>
      <c r="F21" s="40">
        <v>0.121</v>
      </c>
      <c r="G21" s="40">
        <v>0</v>
      </c>
      <c r="H21" s="40">
        <v>0</v>
      </c>
      <c r="I21" s="40">
        <v>5.6630000000000003</v>
      </c>
      <c r="J21" s="41">
        <v>0</v>
      </c>
      <c r="K21" s="42">
        <f t="shared" si="0"/>
        <v>8.3440000000000012</v>
      </c>
      <c r="L21" s="117">
        <v>0</v>
      </c>
      <c r="M21" s="42">
        <f t="shared" si="1"/>
        <v>8.3440000000000012</v>
      </c>
      <c r="N21" s="40">
        <v>0</v>
      </c>
      <c r="O21" s="40">
        <v>1.55</v>
      </c>
      <c r="P21" s="43">
        <f t="shared" si="2"/>
        <v>9.8940000000000019</v>
      </c>
      <c r="Q21" s="118">
        <v>0.77</v>
      </c>
      <c r="R21" s="43">
        <f t="shared" si="3"/>
        <v>9.1240000000000023</v>
      </c>
      <c r="S21" s="40">
        <v>0</v>
      </c>
      <c r="T21" s="40">
        <v>1.55</v>
      </c>
      <c r="U21" s="38"/>
      <c r="W21"/>
    </row>
    <row r="22" spans="1:23" x14ac:dyDescent="0.3">
      <c r="A22" s="116">
        <f t="shared" si="4"/>
        <v>44120</v>
      </c>
      <c r="B22" s="30" t="s">
        <v>27</v>
      </c>
      <c r="C22" s="30"/>
      <c r="D22" s="40">
        <v>0.628</v>
      </c>
      <c r="E22" s="40">
        <v>0.27200000000000002</v>
      </c>
      <c r="F22" s="40">
        <v>0</v>
      </c>
      <c r="G22" s="40">
        <v>0</v>
      </c>
      <c r="H22" s="40">
        <v>0</v>
      </c>
      <c r="I22" s="40">
        <v>4.952</v>
      </c>
      <c r="J22" s="41">
        <v>0</v>
      </c>
      <c r="K22" s="42">
        <f t="shared" si="0"/>
        <v>5.8520000000000003</v>
      </c>
      <c r="L22" s="117">
        <v>0</v>
      </c>
      <c r="M22" s="42">
        <f t="shared" si="1"/>
        <v>5.8520000000000003</v>
      </c>
      <c r="N22" s="40">
        <v>0</v>
      </c>
      <c r="O22" s="40">
        <v>1.59</v>
      </c>
      <c r="P22" s="43">
        <f t="shared" si="2"/>
        <v>7.4420000000000002</v>
      </c>
      <c r="Q22" s="118">
        <v>0.78</v>
      </c>
      <c r="R22" s="43">
        <f t="shared" si="3"/>
        <v>6.6619999999999999</v>
      </c>
      <c r="S22" s="40">
        <v>0</v>
      </c>
      <c r="T22" s="40">
        <v>1.59</v>
      </c>
      <c r="U22" s="38"/>
      <c r="W22"/>
    </row>
    <row r="23" spans="1:23" x14ac:dyDescent="0.3">
      <c r="A23" s="116">
        <f t="shared" si="4"/>
        <v>44121</v>
      </c>
      <c r="B23" s="30" t="s">
        <v>28</v>
      </c>
      <c r="C23" s="30"/>
      <c r="D23" s="40">
        <v>0</v>
      </c>
      <c r="E23" s="40">
        <v>7.3999999999999996E-2</v>
      </c>
      <c r="F23" s="40">
        <v>0</v>
      </c>
      <c r="G23" s="40">
        <v>0</v>
      </c>
      <c r="H23" s="40">
        <v>0</v>
      </c>
      <c r="I23" s="40">
        <v>4.9630000000000001</v>
      </c>
      <c r="J23" s="41">
        <v>0</v>
      </c>
      <c r="K23" s="42">
        <f t="shared" si="0"/>
        <v>5.0369999999999999</v>
      </c>
      <c r="L23" s="117">
        <v>0</v>
      </c>
      <c r="M23" s="42">
        <f t="shared" si="1"/>
        <v>5.0369999999999999</v>
      </c>
      <c r="N23" s="40">
        <v>0</v>
      </c>
      <c r="O23" s="40">
        <v>1.6</v>
      </c>
      <c r="P23" s="43">
        <f t="shared" si="2"/>
        <v>6.6370000000000005</v>
      </c>
      <c r="Q23" s="118">
        <v>0.77</v>
      </c>
      <c r="R23" s="43">
        <f t="shared" si="3"/>
        <v>5.8670000000000009</v>
      </c>
      <c r="S23" s="40">
        <v>0</v>
      </c>
      <c r="T23" s="40">
        <v>1.6</v>
      </c>
      <c r="U23" s="38"/>
      <c r="W23"/>
    </row>
    <row r="24" spans="1:23" x14ac:dyDescent="0.3">
      <c r="A24" s="116">
        <f t="shared" si="4"/>
        <v>44122</v>
      </c>
      <c r="B24" s="30" t="s">
        <v>29</v>
      </c>
      <c r="C24" s="30"/>
      <c r="D24" s="40">
        <v>1.028</v>
      </c>
      <c r="E24" s="40">
        <v>0</v>
      </c>
      <c r="F24" s="40">
        <v>0</v>
      </c>
      <c r="G24" s="40">
        <v>0</v>
      </c>
      <c r="H24" s="40">
        <v>0</v>
      </c>
      <c r="I24" s="40">
        <v>4.9589999999999996</v>
      </c>
      <c r="J24" s="41">
        <v>0</v>
      </c>
      <c r="K24" s="42">
        <f t="shared" si="0"/>
        <v>5.9870000000000001</v>
      </c>
      <c r="L24" s="117">
        <v>0</v>
      </c>
      <c r="M24" s="42">
        <f t="shared" si="1"/>
        <v>5.9870000000000001</v>
      </c>
      <c r="N24" s="40">
        <v>0</v>
      </c>
      <c r="O24" s="40">
        <v>1.61</v>
      </c>
      <c r="P24" s="43">
        <f t="shared" si="2"/>
        <v>7.5970000000000004</v>
      </c>
      <c r="Q24" s="118">
        <v>0.76</v>
      </c>
      <c r="R24" s="43">
        <f t="shared" si="3"/>
        <v>6.8370000000000006</v>
      </c>
      <c r="S24" s="40">
        <v>0</v>
      </c>
      <c r="T24" s="40">
        <v>1.61</v>
      </c>
      <c r="U24" s="38"/>
      <c r="W24"/>
    </row>
    <row r="25" spans="1:23" x14ac:dyDescent="0.3">
      <c r="A25" s="116">
        <f t="shared" si="4"/>
        <v>44123</v>
      </c>
      <c r="B25" s="30" t="s">
        <v>30</v>
      </c>
      <c r="C25" s="30"/>
      <c r="D25" s="40">
        <v>2.8889999999999998</v>
      </c>
      <c r="E25" s="40">
        <v>0</v>
      </c>
      <c r="F25" s="40">
        <v>0</v>
      </c>
      <c r="G25" s="40">
        <v>0</v>
      </c>
      <c r="H25" s="40">
        <v>0</v>
      </c>
      <c r="I25" s="40">
        <v>4.2750000000000004</v>
      </c>
      <c r="J25" s="41">
        <v>0</v>
      </c>
      <c r="K25" s="42">
        <f t="shared" si="0"/>
        <v>7.1639999999999997</v>
      </c>
      <c r="L25" s="117">
        <v>0</v>
      </c>
      <c r="M25" s="42">
        <f t="shared" si="1"/>
        <v>7.1639999999999997</v>
      </c>
      <c r="N25" s="40">
        <v>0</v>
      </c>
      <c r="O25" s="40">
        <v>1.62</v>
      </c>
      <c r="P25" s="43">
        <f t="shared" si="2"/>
        <v>8.7839999999999989</v>
      </c>
      <c r="Q25" s="118">
        <v>0.76</v>
      </c>
      <c r="R25" s="43">
        <f t="shared" si="3"/>
        <v>8.0239999999999991</v>
      </c>
      <c r="S25" s="40">
        <v>0</v>
      </c>
      <c r="T25" s="40">
        <v>1.62</v>
      </c>
      <c r="U25" s="38"/>
      <c r="W25"/>
    </row>
    <row r="26" spans="1:23" x14ac:dyDescent="0.3">
      <c r="A26" s="116">
        <f t="shared" si="4"/>
        <v>44124</v>
      </c>
      <c r="B26" s="30" t="s">
        <v>31</v>
      </c>
      <c r="C26" s="30"/>
      <c r="D26" s="40">
        <v>2.0110000000000001</v>
      </c>
      <c r="E26" s="40">
        <v>0</v>
      </c>
      <c r="F26" s="40">
        <v>0</v>
      </c>
      <c r="G26" s="40">
        <v>0</v>
      </c>
      <c r="H26" s="40">
        <v>0</v>
      </c>
      <c r="I26" s="40">
        <v>4.4980000000000002</v>
      </c>
      <c r="J26" s="41">
        <v>0</v>
      </c>
      <c r="K26" s="42">
        <f t="shared" si="0"/>
        <v>6.5090000000000003</v>
      </c>
      <c r="L26" s="117">
        <v>0</v>
      </c>
      <c r="M26" s="42">
        <f t="shared" si="1"/>
        <v>6.5090000000000003</v>
      </c>
      <c r="N26" s="40">
        <v>0</v>
      </c>
      <c r="O26" s="40">
        <v>1.48</v>
      </c>
      <c r="P26" s="43">
        <f t="shared" si="2"/>
        <v>7.9890000000000008</v>
      </c>
      <c r="Q26" s="118">
        <v>0.77</v>
      </c>
      <c r="R26" s="43">
        <f t="shared" si="3"/>
        <v>7.2190000000000012</v>
      </c>
      <c r="S26" s="40">
        <v>0</v>
      </c>
      <c r="T26" s="40">
        <v>1.48</v>
      </c>
      <c r="U26" s="38"/>
      <c r="W26"/>
    </row>
    <row r="27" spans="1:23" x14ac:dyDescent="0.3">
      <c r="A27" s="116">
        <f t="shared" si="4"/>
        <v>44125</v>
      </c>
      <c r="B27" s="30" t="s">
        <v>32</v>
      </c>
      <c r="C27" s="30"/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5.5609999999999999</v>
      </c>
      <c r="J27" s="41">
        <v>0</v>
      </c>
      <c r="K27" s="42">
        <f t="shared" si="0"/>
        <v>5.5609999999999999</v>
      </c>
      <c r="L27" s="117">
        <v>0</v>
      </c>
      <c r="M27" s="42">
        <f t="shared" si="1"/>
        <v>5.5609999999999999</v>
      </c>
      <c r="N27" s="40">
        <v>0</v>
      </c>
      <c r="O27" s="40">
        <v>1.4</v>
      </c>
      <c r="P27" s="43">
        <f t="shared" si="2"/>
        <v>6.9610000000000003</v>
      </c>
      <c r="Q27" s="118">
        <v>0.76</v>
      </c>
      <c r="R27" s="43">
        <f t="shared" si="3"/>
        <v>6.2010000000000005</v>
      </c>
      <c r="S27" s="40">
        <v>0</v>
      </c>
      <c r="T27" s="40">
        <v>1.4</v>
      </c>
      <c r="U27" s="38"/>
      <c r="W27"/>
    </row>
    <row r="28" spans="1:23" x14ac:dyDescent="0.3">
      <c r="A28" s="116">
        <f t="shared" si="4"/>
        <v>44126</v>
      </c>
      <c r="B28" s="30" t="s">
        <v>33</v>
      </c>
      <c r="C28" s="30"/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6.383</v>
      </c>
      <c r="J28" s="41">
        <v>0</v>
      </c>
      <c r="K28" s="42">
        <f t="shared" si="0"/>
        <v>6.383</v>
      </c>
      <c r="L28" s="117">
        <v>0</v>
      </c>
      <c r="M28" s="42">
        <f t="shared" si="1"/>
        <v>6.383</v>
      </c>
      <c r="N28" s="40">
        <v>0</v>
      </c>
      <c r="O28" s="40">
        <v>1.4</v>
      </c>
      <c r="P28" s="43">
        <f t="shared" si="2"/>
        <v>7.7829999999999995</v>
      </c>
      <c r="Q28" s="118">
        <v>0.77</v>
      </c>
      <c r="R28" s="43">
        <f t="shared" si="3"/>
        <v>7.0129999999999999</v>
      </c>
      <c r="S28" s="40">
        <v>0</v>
      </c>
      <c r="T28" s="40">
        <v>1.4</v>
      </c>
      <c r="U28" s="38"/>
      <c r="W28"/>
    </row>
    <row r="29" spans="1:23" x14ac:dyDescent="0.3">
      <c r="A29" s="116">
        <f t="shared" si="4"/>
        <v>44127</v>
      </c>
      <c r="B29" s="30" t="s">
        <v>27</v>
      </c>
      <c r="C29" s="30"/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4.8819999999999997</v>
      </c>
      <c r="J29" s="41">
        <v>0</v>
      </c>
      <c r="K29" s="42">
        <f t="shared" si="0"/>
        <v>4.8819999999999997</v>
      </c>
      <c r="L29" s="117">
        <v>0</v>
      </c>
      <c r="M29" s="42">
        <f t="shared" si="1"/>
        <v>4.8819999999999997</v>
      </c>
      <c r="N29" s="40">
        <v>0</v>
      </c>
      <c r="O29" s="40">
        <v>1.4</v>
      </c>
      <c r="P29" s="43">
        <f t="shared" si="2"/>
        <v>6.282</v>
      </c>
      <c r="Q29" s="118">
        <v>0.78</v>
      </c>
      <c r="R29" s="43">
        <f t="shared" si="3"/>
        <v>5.5019999999999998</v>
      </c>
      <c r="S29" s="40">
        <v>0</v>
      </c>
      <c r="T29" s="40">
        <v>1.4</v>
      </c>
      <c r="U29" s="38"/>
      <c r="W29"/>
    </row>
    <row r="30" spans="1:23" x14ac:dyDescent="0.3">
      <c r="A30" s="116">
        <f t="shared" si="4"/>
        <v>44128</v>
      </c>
      <c r="B30" s="30" t="s">
        <v>28</v>
      </c>
      <c r="C30" s="30"/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4.4859999999999998</v>
      </c>
      <c r="J30" s="41">
        <v>0</v>
      </c>
      <c r="K30" s="42">
        <f t="shared" si="0"/>
        <v>4.4859999999999998</v>
      </c>
      <c r="L30" s="117">
        <v>0</v>
      </c>
      <c r="M30" s="42">
        <f t="shared" si="1"/>
        <v>4.4859999999999998</v>
      </c>
      <c r="N30" s="40">
        <v>0</v>
      </c>
      <c r="O30" s="40">
        <v>1.41</v>
      </c>
      <c r="P30" s="43">
        <f t="shared" si="2"/>
        <v>5.8959999999999999</v>
      </c>
      <c r="Q30" s="118">
        <v>0.78</v>
      </c>
      <c r="R30" s="43">
        <f t="shared" si="3"/>
        <v>5.1159999999999997</v>
      </c>
      <c r="S30" s="40">
        <v>0</v>
      </c>
      <c r="T30" s="40">
        <v>1.41</v>
      </c>
      <c r="U30" s="38"/>
      <c r="W30"/>
    </row>
    <row r="31" spans="1:23" x14ac:dyDescent="0.3">
      <c r="A31" s="116">
        <f t="shared" si="4"/>
        <v>44129</v>
      </c>
      <c r="B31" s="30" t="s">
        <v>29</v>
      </c>
      <c r="C31" s="30"/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2.0430000000000001</v>
      </c>
      <c r="J31" s="41">
        <v>0</v>
      </c>
      <c r="K31" s="42">
        <f t="shared" si="0"/>
        <v>2.0430000000000001</v>
      </c>
      <c r="L31" s="117">
        <v>0</v>
      </c>
      <c r="M31" s="42">
        <f t="shared" si="1"/>
        <v>2.0430000000000001</v>
      </c>
      <c r="N31" s="40">
        <v>0</v>
      </c>
      <c r="O31" s="40">
        <v>1.43</v>
      </c>
      <c r="P31" s="43">
        <f t="shared" si="2"/>
        <v>3.4729999999999999</v>
      </c>
      <c r="Q31" s="118">
        <v>0.79</v>
      </c>
      <c r="R31" s="43">
        <f t="shared" si="3"/>
        <v>2.6829999999999998</v>
      </c>
      <c r="S31" s="40">
        <v>0</v>
      </c>
      <c r="T31" s="40">
        <v>1.43</v>
      </c>
      <c r="U31" s="38"/>
      <c r="W31"/>
    </row>
    <row r="32" spans="1:23" x14ac:dyDescent="0.3">
      <c r="A32" s="116">
        <f t="shared" si="4"/>
        <v>44130</v>
      </c>
      <c r="B32" s="30" t="s">
        <v>30</v>
      </c>
      <c r="C32" s="30"/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1">
        <v>0</v>
      </c>
      <c r="K32" s="42">
        <f t="shared" si="0"/>
        <v>0</v>
      </c>
      <c r="L32" s="117">
        <v>0</v>
      </c>
      <c r="M32" s="42">
        <f t="shared" si="1"/>
        <v>0</v>
      </c>
      <c r="N32" s="40">
        <v>0</v>
      </c>
      <c r="O32" s="40">
        <v>1.44</v>
      </c>
      <c r="P32" s="43">
        <f t="shared" si="2"/>
        <v>1.44</v>
      </c>
      <c r="Q32" s="118">
        <v>0.77</v>
      </c>
      <c r="R32" s="43">
        <f t="shared" si="3"/>
        <v>0.66999999999999993</v>
      </c>
      <c r="S32" s="40">
        <v>0</v>
      </c>
      <c r="T32" s="40">
        <v>1.44</v>
      </c>
      <c r="U32" s="38"/>
      <c r="W32"/>
    </row>
    <row r="33" spans="1:23" x14ac:dyDescent="0.3">
      <c r="A33" s="116">
        <f t="shared" si="4"/>
        <v>44131</v>
      </c>
      <c r="B33" s="30" t="s">
        <v>31</v>
      </c>
      <c r="C33" s="30"/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2.9119999999999999</v>
      </c>
      <c r="J33" s="41">
        <v>0</v>
      </c>
      <c r="K33" s="42">
        <f t="shared" si="0"/>
        <v>2.9119999999999999</v>
      </c>
      <c r="L33" s="117">
        <v>0</v>
      </c>
      <c r="M33" s="42">
        <f t="shared" si="1"/>
        <v>2.9119999999999999</v>
      </c>
      <c r="N33" s="40">
        <v>0</v>
      </c>
      <c r="O33" s="40">
        <v>1.44</v>
      </c>
      <c r="P33" s="43">
        <f t="shared" si="2"/>
        <v>4.3520000000000003</v>
      </c>
      <c r="Q33" s="118">
        <v>0.76</v>
      </c>
      <c r="R33" s="43">
        <f t="shared" si="3"/>
        <v>3.5920000000000005</v>
      </c>
      <c r="S33" s="40">
        <v>0</v>
      </c>
      <c r="T33" s="40">
        <v>1.44</v>
      </c>
      <c r="U33" s="38"/>
      <c r="W33"/>
    </row>
    <row r="34" spans="1:23" x14ac:dyDescent="0.3">
      <c r="A34" s="116">
        <f t="shared" si="4"/>
        <v>44132</v>
      </c>
      <c r="B34" s="30" t="s">
        <v>32</v>
      </c>
      <c r="C34" s="30"/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5.032</v>
      </c>
      <c r="J34" s="41">
        <v>0</v>
      </c>
      <c r="K34" s="42">
        <f t="shared" si="0"/>
        <v>5.032</v>
      </c>
      <c r="L34" s="117">
        <v>0</v>
      </c>
      <c r="M34" s="42">
        <f t="shared" si="1"/>
        <v>5.032</v>
      </c>
      <c r="N34" s="40">
        <v>0</v>
      </c>
      <c r="O34" s="40">
        <v>1.44</v>
      </c>
      <c r="P34" s="43">
        <f t="shared" si="2"/>
        <v>6.4719999999999995</v>
      </c>
      <c r="Q34" s="118">
        <v>0.76</v>
      </c>
      <c r="R34" s="43">
        <f t="shared" si="3"/>
        <v>5.7119999999999997</v>
      </c>
      <c r="S34" s="40">
        <v>0</v>
      </c>
      <c r="T34" s="40">
        <v>1.44</v>
      </c>
      <c r="U34" s="38"/>
      <c r="W34"/>
    </row>
    <row r="35" spans="1:23" x14ac:dyDescent="0.3">
      <c r="A35" s="116">
        <f t="shared" si="4"/>
        <v>44133</v>
      </c>
      <c r="B35" s="30" t="s">
        <v>33</v>
      </c>
      <c r="C35" s="30"/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3.0470000000000002</v>
      </c>
      <c r="J35" s="41">
        <v>0</v>
      </c>
      <c r="K35" s="42">
        <f t="shared" si="0"/>
        <v>3.0470000000000002</v>
      </c>
      <c r="L35" s="117">
        <v>0</v>
      </c>
      <c r="M35" s="42">
        <f t="shared" si="1"/>
        <v>3.0470000000000002</v>
      </c>
      <c r="N35" s="40">
        <v>0</v>
      </c>
      <c r="O35" s="40">
        <v>1.42</v>
      </c>
      <c r="P35" s="43">
        <f t="shared" si="2"/>
        <v>4.4670000000000005</v>
      </c>
      <c r="Q35" s="118">
        <v>0.77</v>
      </c>
      <c r="R35" s="43">
        <f t="shared" si="3"/>
        <v>3.6970000000000005</v>
      </c>
      <c r="S35" s="40">
        <v>0</v>
      </c>
      <c r="T35" s="40">
        <v>1.42</v>
      </c>
      <c r="U35" s="38"/>
      <c r="W35"/>
    </row>
    <row r="36" spans="1:23" x14ac:dyDescent="0.3">
      <c r="A36" s="116">
        <f t="shared" si="4"/>
        <v>44134</v>
      </c>
      <c r="B36" s="30" t="s">
        <v>27</v>
      </c>
      <c r="C36" s="30"/>
      <c r="D36" s="40">
        <v>0.378</v>
      </c>
      <c r="E36" s="40">
        <v>0</v>
      </c>
      <c r="F36" s="40">
        <v>0</v>
      </c>
      <c r="G36" s="40">
        <v>0</v>
      </c>
      <c r="H36" s="40">
        <v>0</v>
      </c>
      <c r="I36" s="40">
        <v>0.95099999999999996</v>
      </c>
      <c r="J36" s="41">
        <v>0</v>
      </c>
      <c r="K36" s="42">
        <f t="shared" si="0"/>
        <v>1.329</v>
      </c>
      <c r="L36" s="117">
        <v>0</v>
      </c>
      <c r="M36" s="42">
        <f t="shared" si="1"/>
        <v>1.329</v>
      </c>
      <c r="N36" s="40">
        <v>0</v>
      </c>
      <c r="O36" s="40">
        <v>1.41</v>
      </c>
      <c r="P36" s="43">
        <f t="shared" si="2"/>
        <v>2.7389999999999999</v>
      </c>
      <c r="Q36" s="118">
        <v>0.76</v>
      </c>
      <c r="R36" s="43">
        <f t="shared" si="3"/>
        <v>1.9789999999999999</v>
      </c>
      <c r="S36" s="40">
        <v>0</v>
      </c>
      <c r="T36" s="40">
        <v>1.41</v>
      </c>
      <c r="U36" s="38"/>
      <c r="W36"/>
    </row>
    <row r="37" spans="1:23" x14ac:dyDescent="0.3">
      <c r="A37" s="116">
        <f t="shared" si="4"/>
        <v>44135</v>
      </c>
      <c r="B37" s="30" t="s">
        <v>28</v>
      </c>
      <c r="C37" s="30"/>
      <c r="D37" s="40">
        <v>2.6779999999999999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1">
        <v>0</v>
      </c>
      <c r="K37" s="42">
        <f t="shared" si="0"/>
        <v>2.6779999999999999</v>
      </c>
      <c r="L37" s="117">
        <v>0</v>
      </c>
      <c r="M37" s="42">
        <f t="shared" si="1"/>
        <v>2.6779999999999999</v>
      </c>
      <c r="N37" s="40">
        <v>0</v>
      </c>
      <c r="O37" s="40">
        <v>1.43</v>
      </c>
      <c r="P37" s="43">
        <f t="shared" si="2"/>
        <v>4.1079999999999997</v>
      </c>
      <c r="Q37" s="118">
        <v>0.75</v>
      </c>
      <c r="R37" s="43">
        <f t="shared" si="3"/>
        <v>3.3579999999999997</v>
      </c>
      <c r="S37" s="40">
        <v>0</v>
      </c>
      <c r="T37" s="40">
        <v>1.43</v>
      </c>
      <c r="U37" s="38"/>
      <c r="W37"/>
    </row>
    <row r="38" spans="1:23" ht="15.75" customHeight="1" thickBot="1" x14ac:dyDescent="0.35">
      <c r="A38" s="51"/>
      <c r="B38" s="52"/>
      <c r="C38" s="52" t="s">
        <v>34</v>
      </c>
      <c r="D38" s="53">
        <f t="shared" ref="D38:T38" si="5">SUM(D7:D37)</f>
        <v>71.231999999999985</v>
      </c>
      <c r="E38" s="54">
        <f t="shared" si="5"/>
        <v>16.795000000000002</v>
      </c>
      <c r="F38" s="54">
        <f t="shared" si="5"/>
        <v>2.2519999999999998</v>
      </c>
      <c r="G38" s="54">
        <f t="shared" si="5"/>
        <v>2.1589999999999998</v>
      </c>
      <c r="H38" s="54">
        <f t="shared" si="5"/>
        <v>0.495</v>
      </c>
      <c r="I38" s="55">
        <f t="shared" si="5"/>
        <v>134.90800000000002</v>
      </c>
      <c r="J38" s="54">
        <f t="shared" si="5"/>
        <v>0</v>
      </c>
      <c r="K38" s="56">
        <f t="shared" si="5"/>
        <v>227.84100000000004</v>
      </c>
      <c r="L38" s="54">
        <f t="shared" si="5"/>
        <v>0</v>
      </c>
      <c r="M38" s="57">
        <f t="shared" si="5"/>
        <v>227.84100000000004</v>
      </c>
      <c r="N38" s="53">
        <f t="shared" si="5"/>
        <v>0</v>
      </c>
      <c r="O38" s="55">
        <f t="shared" si="5"/>
        <v>42.699999999999989</v>
      </c>
      <c r="P38" s="58">
        <f t="shared" si="5"/>
        <v>270.54099999999994</v>
      </c>
      <c r="Q38" s="59">
        <f t="shared" si="5"/>
        <v>30.660000000000011</v>
      </c>
      <c r="R38" s="60">
        <f t="shared" si="5"/>
        <v>239.881</v>
      </c>
      <c r="S38" s="61">
        <f t="shared" si="5"/>
        <v>0</v>
      </c>
      <c r="T38" s="62">
        <f t="shared" si="5"/>
        <v>42.699999999999989</v>
      </c>
      <c r="U38" s="63"/>
      <c r="W38"/>
    </row>
    <row r="39" spans="1:23" ht="15" thickBot="1" x14ac:dyDescent="0.35">
      <c r="U39" s="3"/>
      <c r="W39"/>
    </row>
    <row r="40" spans="1:23" ht="15" thickBot="1" x14ac:dyDescent="0.35">
      <c r="A40" t="s">
        <v>35</v>
      </c>
      <c r="B40" s="21"/>
      <c r="C40" s="21"/>
      <c r="D40" s="64">
        <f t="shared" ref="D40:K40" si="6">+D38/$P38</f>
        <v>0.26329465774134048</v>
      </c>
      <c r="E40" s="65">
        <f t="shared" si="6"/>
        <v>6.2079315150014254E-2</v>
      </c>
      <c r="F40" s="65">
        <f t="shared" si="6"/>
        <v>8.3240617873076555E-3</v>
      </c>
      <c r="G40" s="65">
        <f t="shared" si="6"/>
        <v>7.9803061273522324E-3</v>
      </c>
      <c r="H40" s="65">
        <f t="shared" si="6"/>
        <v>1.8296672223433791E-3</v>
      </c>
      <c r="I40" s="65">
        <f t="shared" si="6"/>
        <v>0.49866009218565782</v>
      </c>
      <c r="J40" s="65">
        <f t="shared" si="6"/>
        <v>0</v>
      </c>
      <c r="K40" s="65">
        <f t="shared" si="6"/>
        <v>0.84216810021401589</v>
      </c>
      <c r="L40" s="65"/>
      <c r="M40" s="65"/>
      <c r="N40" s="65">
        <f>+N38/$P38</f>
        <v>0</v>
      </c>
      <c r="O40" s="65">
        <f>+O38/$P38</f>
        <v>0.15783189978598436</v>
      </c>
      <c r="P40" s="66">
        <f>+P38/$P38</f>
        <v>1</v>
      </c>
      <c r="R40" s="67">
        <f>1-(T40+S40)</f>
        <v>0.82199507255680948</v>
      </c>
      <c r="T40" s="68">
        <f>+(T38+S38)/R38</f>
        <v>0.17800492744319055</v>
      </c>
      <c r="U40" s="3"/>
      <c r="W40"/>
    </row>
    <row r="41" spans="1:23" x14ac:dyDescent="0.3">
      <c r="A41" s="21"/>
      <c r="B41" s="21"/>
      <c r="C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R41" t="s">
        <v>36</v>
      </c>
      <c r="T41" t="s">
        <v>37</v>
      </c>
      <c r="U41" s="3"/>
      <c r="W41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58" zoomScaleNormal="58" workbookViewId="0">
      <selection activeCell="W10" sqref="W10:W11"/>
    </sheetView>
  </sheetViews>
  <sheetFormatPr defaultRowHeight="14.4" x14ac:dyDescent="0.3"/>
  <cols>
    <col min="1" max="1" width="17.6640625" bestFit="1" customWidth="1"/>
    <col min="3" max="3" width="9.33203125" bestFit="1" customWidth="1"/>
    <col min="4" max="4" width="13.44140625" customWidth="1"/>
    <col min="5" max="5" width="10.33203125" customWidth="1"/>
    <col min="6" max="7" width="9.33203125" customWidth="1"/>
    <col min="8" max="8" width="9.33203125" bestFit="1" customWidth="1"/>
    <col min="9" max="9" width="10.88671875" customWidth="1"/>
    <col min="10" max="10" width="11.5546875" customWidth="1"/>
    <col min="11" max="11" width="12.44140625" customWidth="1"/>
    <col min="12" max="12" width="10" customWidth="1"/>
    <col min="13" max="13" width="12" customWidth="1"/>
    <col min="14" max="14" width="8.44140625" customWidth="1"/>
    <col min="15" max="15" width="11" customWidth="1"/>
    <col min="16" max="16" width="12.21875" customWidth="1"/>
    <col min="17" max="17" width="11.33203125" customWidth="1"/>
    <col min="18" max="18" width="12.21875" customWidth="1"/>
    <col min="19" max="19" width="10.44140625" customWidth="1"/>
    <col min="20" max="20" width="11.88671875" customWidth="1"/>
    <col min="21" max="22" width="9.33203125" bestFit="1" customWidth="1"/>
    <col min="23" max="23" width="28.77734375" style="3" customWidth="1"/>
  </cols>
  <sheetData>
    <row r="1" spans="1:24" ht="26.4" thickBot="1" x14ac:dyDescent="0.35">
      <c r="A1" s="160" t="s">
        <v>48</v>
      </c>
      <c r="B1" s="161"/>
      <c r="C1" s="161"/>
      <c r="D1" s="161"/>
      <c r="E1" s="161"/>
      <c r="F1" s="161"/>
      <c r="G1" s="161"/>
      <c r="H1" s="161"/>
      <c r="I1" s="16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26.4" thickBot="1" x14ac:dyDescent="0.35">
      <c r="A2" s="119"/>
      <c r="B2" s="120"/>
      <c r="C2" s="120"/>
      <c r="D2" s="121">
        <v>2020</v>
      </c>
      <c r="E2" s="121"/>
      <c r="F2" s="121"/>
      <c r="G2" s="121"/>
      <c r="H2" s="121"/>
      <c r="I2" s="122"/>
      <c r="J2" s="5"/>
      <c r="K2" s="5"/>
      <c r="L2" s="2"/>
      <c r="M2" s="4"/>
      <c r="N2" s="4"/>
      <c r="O2" s="4"/>
      <c r="P2" s="4"/>
      <c r="Q2" s="4"/>
      <c r="R2" s="4"/>
      <c r="S2" s="4"/>
      <c r="T2" s="4"/>
      <c r="U2" s="3"/>
      <c r="W2"/>
    </row>
    <row r="3" spans="1:24" ht="16.5" customHeight="1" thickBot="1" x14ac:dyDescent="0.35">
      <c r="A3" s="166" t="s">
        <v>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8"/>
      <c r="W3"/>
    </row>
    <row r="4" spans="1:24" ht="69" customHeight="1" thickBot="1" x14ac:dyDescent="0.55000000000000004">
      <c r="A4" s="12" t="s">
        <v>2</v>
      </c>
      <c r="B4" s="93" t="s">
        <v>50</v>
      </c>
      <c r="C4" s="14"/>
      <c r="D4" s="15" t="s">
        <v>3</v>
      </c>
      <c r="E4" s="16" t="s">
        <v>4</v>
      </c>
      <c r="F4" s="16" t="s">
        <v>5</v>
      </c>
      <c r="G4" s="16" t="s">
        <v>6</v>
      </c>
      <c r="H4" s="16" t="s">
        <v>7</v>
      </c>
      <c r="I4" s="17" t="s">
        <v>8</v>
      </c>
      <c r="J4" s="15" t="s">
        <v>9</v>
      </c>
      <c r="K4" s="18" t="s">
        <v>10</v>
      </c>
      <c r="L4" s="19" t="s">
        <v>11</v>
      </c>
      <c r="M4" s="18" t="s">
        <v>12</v>
      </c>
      <c r="N4" s="138" t="s">
        <v>13</v>
      </c>
      <c r="O4" s="139"/>
      <c r="P4" s="169" t="s">
        <v>14</v>
      </c>
      <c r="Q4" s="171" t="s">
        <v>15</v>
      </c>
      <c r="R4" s="173" t="s">
        <v>16</v>
      </c>
      <c r="S4" s="138" t="s">
        <v>13</v>
      </c>
      <c r="T4" s="139"/>
      <c r="W4"/>
      <c r="X4" t="s">
        <v>17</v>
      </c>
    </row>
    <row r="5" spans="1:24" ht="15.75" customHeight="1" thickBot="1" x14ac:dyDescent="0.35">
      <c r="A5" s="103" t="s">
        <v>18</v>
      </c>
      <c r="B5" s="104" t="s">
        <v>19</v>
      </c>
      <c r="C5" s="104"/>
      <c r="D5" s="105" t="s">
        <v>20</v>
      </c>
      <c r="E5" s="105" t="s">
        <v>21</v>
      </c>
      <c r="F5" s="105" t="s">
        <v>21</v>
      </c>
      <c r="G5" s="105" t="s">
        <v>21</v>
      </c>
      <c r="H5" s="105" t="s">
        <v>21</v>
      </c>
      <c r="I5" s="106" t="s">
        <v>22</v>
      </c>
      <c r="J5" s="105"/>
      <c r="K5" s="24" t="s">
        <v>23</v>
      </c>
      <c r="L5" s="25" t="s">
        <v>24</v>
      </c>
      <c r="M5" s="25" t="s">
        <v>17</v>
      </c>
      <c r="N5" s="109" t="s">
        <v>25</v>
      </c>
      <c r="O5" s="110" t="s">
        <v>26</v>
      </c>
      <c r="P5" s="170"/>
      <c r="Q5" s="172"/>
      <c r="R5" s="174"/>
      <c r="S5" s="109" t="s">
        <v>25</v>
      </c>
      <c r="T5" s="110" t="s">
        <v>26</v>
      </c>
      <c r="U5" s="28"/>
      <c r="W5"/>
    </row>
    <row r="6" spans="1:24" ht="18" customHeight="1" x14ac:dyDescent="0.3">
      <c r="A6" s="94">
        <v>44136</v>
      </c>
      <c r="B6" s="30" t="s">
        <v>27</v>
      </c>
      <c r="C6" s="95"/>
      <c r="D6" s="96">
        <v>2.6360000000000001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7">
        <v>0</v>
      </c>
      <c r="K6" s="42">
        <f t="shared" ref="K6:K35" si="0">SUM(D6:I6)</f>
        <v>2.6360000000000001</v>
      </c>
      <c r="L6" s="117">
        <v>0</v>
      </c>
      <c r="M6" s="42">
        <f t="shared" ref="M6:M35" si="1">+K6-L6</f>
        <v>2.6360000000000001</v>
      </c>
      <c r="N6" s="96">
        <v>0</v>
      </c>
      <c r="O6" s="96">
        <v>1.49</v>
      </c>
      <c r="P6" s="100">
        <f t="shared" ref="P6:P35" si="2">SUM(M6:O6)</f>
        <v>4.1260000000000003</v>
      </c>
      <c r="Q6" s="101">
        <v>0.74</v>
      </c>
      <c r="R6" s="100">
        <f t="shared" ref="R6:R35" si="3">+P6-Q6</f>
        <v>3.3860000000000001</v>
      </c>
      <c r="S6" s="96">
        <v>0</v>
      </c>
      <c r="T6" s="102">
        <v>1.49</v>
      </c>
      <c r="U6" s="38"/>
      <c r="W6" s="124"/>
    </row>
    <row r="7" spans="1:24" ht="18" customHeight="1" x14ac:dyDescent="0.3">
      <c r="A7" s="39">
        <f>1+A6</f>
        <v>44137</v>
      </c>
      <c r="B7" s="30" t="s">
        <v>28</v>
      </c>
      <c r="C7" s="30"/>
      <c r="D7" s="40">
        <v>3.206</v>
      </c>
      <c r="E7" s="40">
        <v>0</v>
      </c>
      <c r="F7" s="40">
        <v>0</v>
      </c>
      <c r="G7" s="40">
        <v>0</v>
      </c>
      <c r="H7" s="40">
        <v>0</v>
      </c>
      <c r="I7" s="40">
        <v>2.2010000000000001</v>
      </c>
      <c r="J7" s="41">
        <v>0</v>
      </c>
      <c r="K7" s="42">
        <f t="shared" si="0"/>
        <v>5.407</v>
      </c>
      <c r="L7" s="117">
        <v>0</v>
      </c>
      <c r="M7" s="42">
        <f t="shared" si="1"/>
        <v>5.407</v>
      </c>
      <c r="N7" s="40">
        <v>0</v>
      </c>
      <c r="O7" s="40">
        <v>1.57</v>
      </c>
      <c r="P7" s="43">
        <f t="shared" si="2"/>
        <v>6.9770000000000003</v>
      </c>
      <c r="Q7" s="77">
        <v>0.7</v>
      </c>
      <c r="R7" s="43">
        <f t="shared" si="3"/>
        <v>6.2770000000000001</v>
      </c>
      <c r="S7" s="40">
        <v>0</v>
      </c>
      <c r="T7" s="44">
        <v>1.57</v>
      </c>
      <c r="U7" s="38"/>
      <c r="W7"/>
    </row>
    <row r="8" spans="1:24" ht="18" customHeight="1" x14ac:dyDescent="0.3">
      <c r="A8" s="39">
        <f t="shared" ref="A8:A35" si="4">1+A7</f>
        <v>44138</v>
      </c>
      <c r="B8" s="30" t="s">
        <v>29</v>
      </c>
      <c r="C8" s="30"/>
      <c r="D8" s="40">
        <v>2.3260000000000001</v>
      </c>
      <c r="E8" s="40">
        <v>0</v>
      </c>
      <c r="F8" s="40">
        <v>0</v>
      </c>
      <c r="G8" s="40">
        <v>0</v>
      </c>
      <c r="H8" s="40">
        <v>0</v>
      </c>
      <c r="I8" s="40">
        <v>3.19</v>
      </c>
      <c r="J8" s="41">
        <v>0</v>
      </c>
      <c r="K8" s="42">
        <f t="shared" si="0"/>
        <v>5.516</v>
      </c>
      <c r="L8" s="117">
        <v>0</v>
      </c>
      <c r="M8" s="42">
        <f t="shared" si="1"/>
        <v>5.516</v>
      </c>
      <c r="N8" s="40">
        <v>0</v>
      </c>
      <c r="O8" s="40">
        <v>1.63</v>
      </c>
      <c r="P8" s="43">
        <f t="shared" si="2"/>
        <v>7.1459999999999999</v>
      </c>
      <c r="Q8" s="77">
        <v>0.68</v>
      </c>
      <c r="R8" s="43">
        <f t="shared" si="3"/>
        <v>6.4660000000000002</v>
      </c>
      <c r="S8" s="40">
        <v>0</v>
      </c>
      <c r="T8" s="44">
        <v>1.63</v>
      </c>
      <c r="U8" s="38"/>
      <c r="W8"/>
    </row>
    <row r="9" spans="1:24" ht="18" customHeight="1" x14ac:dyDescent="0.3">
      <c r="A9" s="39">
        <f t="shared" si="4"/>
        <v>44139</v>
      </c>
      <c r="B9" s="30" t="s">
        <v>30</v>
      </c>
      <c r="C9" s="30"/>
      <c r="D9" s="40">
        <v>2.2320000000000002</v>
      </c>
      <c r="E9" s="40">
        <v>0</v>
      </c>
      <c r="F9" s="40">
        <v>0</v>
      </c>
      <c r="G9" s="40">
        <v>0</v>
      </c>
      <c r="H9" s="40">
        <v>0</v>
      </c>
      <c r="I9" s="40">
        <v>2.476</v>
      </c>
      <c r="J9" s="41">
        <v>0</v>
      </c>
      <c r="K9" s="42">
        <f t="shared" si="0"/>
        <v>4.7080000000000002</v>
      </c>
      <c r="L9" s="117">
        <v>0</v>
      </c>
      <c r="M9" s="42">
        <f t="shared" si="1"/>
        <v>4.7080000000000002</v>
      </c>
      <c r="N9" s="40">
        <v>0</v>
      </c>
      <c r="O9" s="40">
        <v>1.63</v>
      </c>
      <c r="P9" s="43">
        <f t="shared" si="2"/>
        <v>6.3380000000000001</v>
      </c>
      <c r="Q9" s="77">
        <v>0.68</v>
      </c>
      <c r="R9" s="43">
        <f t="shared" si="3"/>
        <v>5.6580000000000004</v>
      </c>
      <c r="S9" s="40">
        <v>0</v>
      </c>
      <c r="T9" s="44">
        <v>1.63</v>
      </c>
      <c r="U9" s="38"/>
      <c r="W9"/>
    </row>
    <row r="10" spans="1:24" ht="18" customHeight="1" x14ac:dyDescent="0.3">
      <c r="A10" s="39">
        <f t="shared" si="4"/>
        <v>44140</v>
      </c>
      <c r="B10" s="30" t="s">
        <v>31</v>
      </c>
      <c r="C10" s="30"/>
      <c r="D10" s="40">
        <v>2.1869999999999998</v>
      </c>
      <c r="E10" s="40">
        <v>0</v>
      </c>
      <c r="F10" s="40">
        <v>0</v>
      </c>
      <c r="G10" s="40">
        <v>0</v>
      </c>
      <c r="H10" s="40">
        <v>0</v>
      </c>
      <c r="I10" s="40">
        <v>2.8090000000000002</v>
      </c>
      <c r="J10" s="41">
        <v>0</v>
      </c>
      <c r="K10" s="42">
        <f t="shared" si="0"/>
        <v>4.9960000000000004</v>
      </c>
      <c r="L10" s="117">
        <v>0</v>
      </c>
      <c r="M10" s="42">
        <f t="shared" si="1"/>
        <v>4.9960000000000004</v>
      </c>
      <c r="N10" s="40">
        <v>0</v>
      </c>
      <c r="O10" s="40">
        <v>1.64</v>
      </c>
      <c r="P10" s="43">
        <f t="shared" si="2"/>
        <v>6.6360000000000001</v>
      </c>
      <c r="Q10" s="77">
        <v>0.68</v>
      </c>
      <c r="R10" s="43">
        <f t="shared" si="3"/>
        <v>5.9560000000000004</v>
      </c>
      <c r="S10" s="40">
        <v>0</v>
      </c>
      <c r="T10" s="44">
        <v>1.64</v>
      </c>
      <c r="U10" s="38"/>
      <c r="W10"/>
    </row>
    <row r="11" spans="1:24" ht="18" customHeight="1" x14ac:dyDescent="0.3">
      <c r="A11" s="39">
        <f t="shared" si="4"/>
        <v>44141</v>
      </c>
      <c r="B11" s="30" t="s">
        <v>32</v>
      </c>
      <c r="C11" s="30"/>
      <c r="D11" s="40">
        <v>1.766</v>
      </c>
      <c r="E11" s="40">
        <v>0</v>
      </c>
      <c r="F11" s="40">
        <v>0</v>
      </c>
      <c r="G11" s="40">
        <v>0</v>
      </c>
      <c r="H11" s="40">
        <v>0</v>
      </c>
      <c r="I11" s="40">
        <v>0.29949999999999999</v>
      </c>
      <c r="J11" s="41">
        <v>0</v>
      </c>
      <c r="K11" s="42">
        <f t="shared" si="0"/>
        <v>2.0655000000000001</v>
      </c>
      <c r="L11" s="117">
        <v>0</v>
      </c>
      <c r="M11" s="42">
        <f t="shared" si="1"/>
        <v>2.0655000000000001</v>
      </c>
      <c r="N11" s="40">
        <v>0</v>
      </c>
      <c r="O11" s="40">
        <v>1.64</v>
      </c>
      <c r="P11" s="43">
        <f t="shared" si="2"/>
        <v>3.7054999999999998</v>
      </c>
      <c r="Q11" s="77">
        <v>0.68</v>
      </c>
      <c r="R11" s="43">
        <f t="shared" si="3"/>
        <v>3.0254999999999996</v>
      </c>
      <c r="S11" s="40">
        <v>0</v>
      </c>
      <c r="T11" s="44">
        <v>1.64</v>
      </c>
      <c r="U11" s="38"/>
      <c r="W11"/>
    </row>
    <row r="12" spans="1:24" ht="18" customHeight="1" x14ac:dyDescent="0.3">
      <c r="A12" s="39">
        <f t="shared" si="4"/>
        <v>44142</v>
      </c>
      <c r="B12" s="30" t="s">
        <v>33</v>
      </c>
      <c r="C12" s="30"/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1.4630000000000001</v>
      </c>
      <c r="J12" s="41">
        <v>0</v>
      </c>
      <c r="K12" s="42">
        <f t="shared" si="0"/>
        <v>1.4630000000000001</v>
      </c>
      <c r="L12" s="117">
        <v>0</v>
      </c>
      <c r="M12" s="42">
        <f t="shared" si="1"/>
        <v>1.4630000000000001</v>
      </c>
      <c r="N12" s="40">
        <v>0</v>
      </c>
      <c r="O12" s="40">
        <v>1.65</v>
      </c>
      <c r="P12" s="43">
        <f t="shared" si="2"/>
        <v>3.113</v>
      </c>
      <c r="Q12" s="77">
        <v>0.67</v>
      </c>
      <c r="R12" s="43">
        <f t="shared" si="3"/>
        <v>2.4430000000000001</v>
      </c>
      <c r="S12" s="40">
        <v>0</v>
      </c>
      <c r="T12" s="44">
        <v>1.65</v>
      </c>
      <c r="U12" s="38"/>
      <c r="W12"/>
    </row>
    <row r="13" spans="1:24" ht="18" customHeight="1" x14ac:dyDescent="0.3">
      <c r="A13" s="39">
        <f t="shared" si="4"/>
        <v>44143</v>
      </c>
      <c r="B13" s="30" t="s">
        <v>27</v>
      </c>
      <c r="C13" s="30"/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5.0149999999999997</v>
      </c>
      <c r="J13" s="41">
        <v>0</v>
      </c>
      <c r="K13" s="42">
        <f t="shared" si="0"/>
        <v>5.0149999999999997</v>
      </c>
      <c r="L13" s="117">
        <v>0</v>
      </c>
      <c r="M13" s="42">
        <f t="shared" si="1"/>
        <v>5.0149999999999997</v>
      </c>
      <c r="N13" s="40">
        <v>0</v>
      </c>
      <c r="O13" s="40">
        <v>1.66</v>
      </c>
      <c r="P13" s="43">
        <f t="shared" si="2"/>
        <v>6.6749999999999998</v>
      </c>
      <c r="Q13" s="77">
        <v>0.67</v>
      </c>
      <c r="R13" s="43">
        <f t="shared" si="3"/>
        <v>6.0049999999999999</v>
      </c>
      <c r="S13" s="40">
        <v>0</v>
      </c>
      <c r="T13" s="44">
        <v>1.66</v>
      </c>
      <c r="U13" s="38"/>
      <c r="W13"/>
    </row>
    <row r="14" spans="1:24" ht="18" customHeight="1" x14ac:dyDescent="0.3">
      <c r="A14" s="39">
        <f t="shared" si="4"/>
        <v>44144</v>
      </c>
      <c r="B14" s="30" t="s">
        <v>28</v>
      </c>
      <c r="C14" s="30"/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1.643</v>
      </c>
      <c r="J14" s="41">
        <v>0</v>
      </c>
      <c r="K14" s="42">
        <f t="shared" si="0"/>
        <v>1.643</v>
      </c>
      <c r="L14" s="117">
        <v>0</v>
      </c>
      <c r="M14" s="42">
        <f t="shared" si="1"/>
        <v>1.643</v>
      </c>
      <c r="N14" s="40">
        <v>0</v>
      </c>
      <c r="O14" s="40">
        <v>1.66</v>
      </c>
      <c r="P14" s="43">
        <f t="shared" si="2"/>
        <v>3.3029999999999999</v>
      </c>
      <c r="Q14" s="77">
        <v>0.67</v>
      </c>
      <c r="R14" s="43">
        <f t="shared" si="3"/>
        <v>2.633</v>
      </c>
      <c r="S14" s="40">
        <v>0</v>
      </c>
      <c r="T14" s="44">
        <v>1.66</v>
      </c>
      <c r="U14" s="38"/>
      <c r="W14"/>
    </row>
    <row r="15" spans="1:24" ht="18" customHeight="1" x14ac:dyDescent="0.3">
      <c r="A15" s="39">
        <f t="shared" si="4"/>
        <v>44145</v>
      </c>
      <c r="B15" s="30" t="s">
        <v>29</v>
      </c>
      <c r="C15" s="30"/>
      <c r="D15" s="40">
        <v>0</v>
      </c>
      <c r="E15" s="40">
        <v>0</v>
      </c>
      <c r="F15" s="40">
        <v>0</v>
      </c>
      <c r="G15" s="40">
        <v>1.4E-2</v>
      </c>
      <c r="H15" s="40">
        <v>0</v>
      </c>
      <c r="I15" s="40">
        <v>0.22500000000000001</v>
      </c>
      <c r="J15" s="41">
        <v>0</v>
      </c>
      <c r="K15" s="42">
        <f t="shared" si="0"/>
        <v>0.23900000000000002</v>
      </c>
      <c r="L15" s="117">
        <v>0</v>
      </c>
      <c r="M15" s="42">
        <f t="shared" si="1"/>
        <v>0.23900000000000002</v>
      </c>
      <c r="N15" s="40">
        <v>0</v>
      </c>
      <c r="O15" s="40">
        <v>0.51100000000000001</v>
      </c>
      <c r="P15" s="43">
        <f t="shared" si="2"/>
        <v>0.75</v>
      </c>
      <c r="Q15" s="77">
        <v>0.66</v>
      </c>
      <c r="R15" s="43">
        <f t="shared" si="3"/>
        <v>8.9999999999999969E-2</v>
      </c>
      <c r="S15" s="40">
        <v>0</v>
      </c>
      <c r="T15" s="44">
        <v>0.51100000000000001</v>
      </c>
      <c r="U15" s="38"/>
      <c r="W15"/>
    </row>
    <row r="16" spans="1:24" ht="18" customHeight="1" x14ac:dyDescent="0.3">
      <c r="A16" s="39">
        <f t="shared" si="4"/>
        <v>44146</v>
      </c>
      <c r="B16" s="30" t="s">
        <v>30</v>
      </c>
      <c r="C16" s="30"/>
      <c r="D16" s="40">
        <v>0</v>
      </c>
      <c r="E16" s="40">
        <v>0</v>
      </c>
      <c r="F16" s="40">
        <v>0</v>
      </c>
      <c r="G16" s="40">
        <v>1.2999999999999999E-2</v>
      </c>
      <c r="H16" s="40">
        <v>0</v>
      </c>
      <c r="I16" s="40">
        <v>0</v>
      </c>
      <c r="J16" s="41">
        <v>0</v>
      </c>
      <c r="K16" s="42">
        <f t="shared" si="0"/>
        <v>1.2999999999999999E-2</v>
      </c>
      <c r="L16" s="117">
        <v>0</v>
      </c>
      <c r="M16" s="42">
        <f t="shared" si="1"/>
        <v>1.2999999999999999E-2</v>
      </c>
      <c r="N16" s="40">
        <v>0</v>
      </c>
      <c r="O16" s="40">
        <v>0.51300000000000001</v>
      </c>
      <c r="P16" s="43">
        <f t="shared" si="2"/>
        <v>0.52600000000000002</v>
      </c>
      <c r="Q16" s="77">
        <v>0.37</v>
      </c>
      <c r="R16" s="43">
        <f t="shared" si="3"/>
        <v>0.15600000000000003</v>
      </c>
      <c r="S16" s="40">
        <v>0</v>
      </c>
      <c r="T16" s="44">
        <v>0.51300000000000001</v>
      </c>
      <c r="U16" s="38"/>
      <c r="W16"/>
    </row>
    <row r="17" spans="1:23" ht="18" customHeight="1" x14ac:dyDescent="0.3">
      <c r="A17" s="39">
        <f t="shared" si="4"/>
        <v>44147</v>
      </c>
      <c r="B17" s="30" t="s">
        <v>31</v>
      </c>
      <c r="C17" s="30"/>
      <c r="D17" s="40">
        <v>1.286</v>
      </c>
      <c r="E17" s="40">
        <v>0</v>
      </c>
      <c r="F17" s="40">
        <v>0</v>
      </c>
      <c r="G17" s="40">
        <v>1.2E-2</v>
      </c>
      <c r="H17" s="40">
        <v>0</v>
      </c>
      <c r="I17" s="40">
        <v>0.46</v>
      </c>
      <c r="J17" s="41">
        <v>0</v>
      </c>
      <c r="K17" s="42">
        <f t="shared" si="0"/>
        <v>1.758</v>
      </c>
      <c r="L17" s="117">
        <v>0</v>
      </c>
      <c r="M17" s="42">
        <f t="shared" si="1"/>
        <v>1.758</v>
      </c>
      <c r="N17" s="40">
        <v>0</v>
      </c>
      <c r="O17" s="40">
        <v>0.51400000000000001</v>
      </c>
      <c r="P17" s="43">
        <f t="shared" si="2"/>
        <v>2.2720000000000002</v>
      </c>
      <c r="Q17" s="77">
        <v>0.39</v>
      </c>
      <c r="R17" s="43">
        <f t="shared" si="3"/>
        <v>1.8820000000000001</v>
      </c>
      <c r="S17" s="40">
        <v>0</v>
      </c>
      <c r="T17" s="44">
        <v>0.51400000000000001</v>
      </c>
      <c r="U17" s="38"/>
      <c r="W17"/>
    </row>
    <row r="18" spans="1:23" ht="18" customHeight="1" x14ac:dyDescent="0.3">
      <c r="A18" s="39">
        <f t="shared" si="4"/>
        <v>44148</v>
      </c>
      <c r="B18" s="30" t="s">
        <v>32</v>
      </c>
      <c r="C18" s="30"/>
      <c r="D18" s="40">
        <v>3.2040000000000002</v>
      </c>
      <c r="E18" s="40">
        <v>0</v>
      </c>
      <c r="F18" s="40">
        <v>0</v>
      </c>
      <c r="G18" s="40">
        <v>1.2E-2</v>
      </c>
      <c r="H18" s="40">
        <v>0</v>
      </c>
      <c r="I18" s="40">
        <v>1.2150000000000001</v>
      </c>
      <c r="J18" s="41">
        <v>0</v>
      </c>
      <c r="K18" s="42">
        <f t="shared" si="0"/>
        <v>4.431</v>
      </c>
      <c r="L18" s="117">
        <v>0</v>
      </c>
      <c r="M18" s="42">
        <f t="shared" si="1"/>
        <v>4.431</v>
      </c>
      <c r="N18" s="40">
        <v>0</v>
      </c>
      <c r="O18" s="40">
        <v>1.41</v>
      </c>
      <c r="P18" s="43">
        <f t="shared" si="2"/>
        <v>5.8410000000000002</v>
      </c>
      <c r="Q18" s="77">
        <v>0.39</v>
      </c>
      <c r="R18" s="43">
        <f t="shared" si="3"/>
        <v>5.4510000000000005</v>
      </c>
      <c r="S18" s="40">
        <v>0</v>
      </c>
      <c r="T18" s="44">
        <v>1.41</v>
      </c>
      <c r="U18" s="38"/>
      <c r="W18"/>
    </row>
    <row r="19" spans="1:23" ht="18" customHeight="1" x14ac:dyDescent="0.3">
      <c r="A19" s="39">
        <f t="shared" si="4"/>
        <v>44149</v>
      </c>
      <c r="B19" s="30" t="s">
        <v>33</v>
      </c>
      <c r="C19" s="30"/>
      <c r="D19" s="40">
        <v>3.6509999999999998</v>
      </c>
      <c r="E19" s="40">
        <v>0</v>
      </c>
      <c r="F19" s="40">
        <v>0</v>
      </c>
      <c r="G19" s="40">
        <v>1.0999999999999999E-2</v>
      </c>
      <c r="H19" s="40">
        <v>0</v>
      </c>
      <c r="I19" s="40">
        <v>0</v>
      </c>
      <c r="J19" s="41">
        <v>0</v>
      </c>
      <c r="K19" s="42">
        <f t="shared" si="0"/>
        <v>3.6619999999999999</v>
      </c>
      <c r="L19" s="117">
        <v>0</v>
      </c>
      <c r="M19" s="42">
        <f t="shared" si="1"/>
        <v>3.6619999999999999</v>
      </c>
      <c r="N19" s="40">
        <v>0</v>
      </c>
      <c r="O19" s="40">
        <v>1.44</v>
      </c>
      <c r="P19" s="43">
        <f t="shared" si="2"/>
        <v>5.1020000000000003</v>
      </c>
      <c r="Q19" s="77">
        <v>0.42</v>
      </c>
      <c r="R19" s="43">
        <f t="shared" si="3"/>
        <v>4.6820000000000004</v>
      </c>
      <c r="S19" s="40">
        <v>0</v>
      </c>
      <c r="T19" s="44">
        <v>1.44</v>
      </c>
      <c r="U19" s="38"/>
      <c r="W19"/>
    </row>
    <row r="20" spans="1:23" ht="18" customHeight="1" x14ac:dyDescent="0.3">
      <c r="A20" s="39">
        <f t="shared" si="4"/>
        <v>44150</v>
      </c>
      <c r="B20" s="30" t="s">
        <v>27</v>
      </c>
      <c r="C20" s="30"/>
      <c r="D20" s="40">
        <v>3.6509999999999998</v>
      </c>
      <c r="E20" s="40">
        <v>0</v>
      </c>
      <c r="F20" s="40">
        <v>0</v>
      </c>
      <c r="G20" s="40">
        <v>1.0999999999999999E-2</v>
      </c>
      <c r="H20" s="40">
        <v>0</v>
      </c>
      <c r="I20" s="40">
        <v>0</v>
      </c>
      <c r="J20" s="41">
        <v>0</v>
      </c>
      <c r="K20" s="42">
        <f t="shared" si="0"/>
        <v>3.6619999999999999</v>
      </c>
      <c r="L20" s="117">
        <v>0</v>
      </c>
      <c r="M20" s="42">
        <f t="shared" si="1"/>
        <v>3.6619999999999999</v>
      </c>
      <c r="N20" s="40">
        <v>0</v>
      </c>
      <c r="O20" s="40">
        <v>1.44</v>
      </c>
      <c r="P20" s="43">
        <f t="shared" si="2"/>
        <v>5.1020000000000003</v>
      </c>
      <c r="Q20" s="77">
        <v>0.45</v>
      </c>
      <c r="R20" s="43">
        <f t="shared" si="3"/>
        <v>4.6520000000000001</v>
      </c>
      <c r="S20" s="40">
        <v>0</v>
      </c>
      <c r="T20" s="44">
        <v>1.44</v>
      </c>
      <c r="U20" s="38"/>
      <c r="W20"/>
    </row>
    <row r="21" spans="1:23" ht="18" customHeight="1" x14ac:dyDescent="0.3">
      <c r="A21" s="39">
        <f t="shared" si="4"/>
        <v>44151</v>
      </c>
      <c r="B21" s="30" t="s">
        <v>28</v>
      </c>
      <c r="C21" s="30"/>
      <c r="D21" s="40">
        <v>2.367</v>
      </c>
      <c r="E21" s="40">
        <v>0</v>
      </c>
      <c r="F21" s="40">
        <v>0</v>
      </c>
      <c r="G21" s="40">
        <v>1.0999999999999999E-2</v>
      </c>
      <c r="H21" s="40">
        <v>0</v>
      </c>
      <c r="I21" s="40">
        <v>1.0920000000000001</v>
      </c>
      <c r="J21" s="41">
        <v>0</v>
      </c>
      <c r="K21" s="42">
        <f t="shared" si="0"/>
        <v>3.47</v>
      </c>
      <c r="L21" s="117">
        <v>0</v>
      </c>
      <c r="M21" s="42">
        <f t="shared" si="1"/>
        <v>3.47</v>
      </c>
      <c r="N21" s="40">
        <v>0</v>
      </c>
      <c r="O21" s="40">
        <v>1.45</v>
      </c>
      <c r="P21" s="43">
        <f t="shared" si="2"/>
        <v>4.92</v>
      </c>
      <c r="Q21" s="77">
        <v>0.45</v>
      </c>
      <c r="R21" s="43">
        <f t="shared" si="3"/>
        <v>4.47</v>
      </c>
      <c r="S21" s="40">
        <v>0</v>
      </c>
      <c r="T21" s="44">
        <v>1.45</v>
      </c>
      <c r="U21" s="38"/>
      <c r="W21"/>
    </row>
    <row r="22" spans="1:23" ht="18" customHeight="1" x14ac:dyDescent="0.3">
      <c r="A22" s="39">
        <f t="shared" si="4"/>
        <v>44152</v>
      </c>
      <c r="B22" s="30" t="s">
        <v>29</v>
      </c>
      <c r="C22" s="30"/>
      <c r="D22" s="40">
        <v>1.2130000000000001</v>
      </c>
      <c r="E22" s="40">
        <v>0</v>
      </c>
      <c r="F22" s="40">
        <v>0</v>
      </c>
      <c r="G22" s="40">
        <v>0</v>
      </c>
      <c r="H22" s="40">
        <v>0</v>
      </c>
      <c r="I22" s="40">
        <v>2.456</v>
      </c>
      <c r="J22" s="41">
        <v>0</v>
      </c>
      <c r="K22" s="42">
        <f t="shared" si="0"/>
        <v>3.669</v>
      </c>
      <c r="L22" s="117">
        <v>0</v>
      </c>
      <c r="M22" s="42">
        <f t="shared" si="1"/>
        <v>3.669</v>
      </c>
      <c r="N22" s="40">
        <v>0</v>
      </c>
      <c r="O22" s="40">
        <v>1.47</v>
      </c>
      <c r="P22" s="43">
        <f t="shared" si="2"/>
        <v>5.1390000000000002</v>
      </c>
      <c r="Q22" s="77">
        <v>0.45</v>
      </c>
      <c r="R22" s="43">
        <f t="shared" si="3"/>
        <v>4.6890000000000001</v>
      </c>
      <c r="S22" s="40">
        <v>0</v>
      </c>
      <c r="T22" s="44">
        <v>1.47</v>
      </c>
      <c r="U22" s="38"/>
      <c r="W22"/>
    </row>
    <row r="23" spans="1:23" ht="18" customHeight="1" x14ac:dyDescent="0.3">
      <c r="A23" s="39">
        <f t="shared" si="4"/>
        <v>44153</v>
      </c>
      <c r="B23" s="30" t="s">
        <v>30</v>
      </c>
      <c r="C23" s="30"/>
      <c r="D23" s="40">
        <v>1.4670000000000001</v>
      </c>
      <c r="E23" s="40">
        <v>0</v>
      </c>
      <c r="F23" s="40">
        <v>0</v>
      </c>
      <c r="G23" s="40">
        <v>0</v>
      </c>
      <c r="H23" s="40">
        <v>0</v>
      </c>
      <c r="I23" s="40">
        <v>3.04</v>
      </c>
      <c r="J23" s="41">
        <v>0</v>
      </c>
      <c r="K23" s="42">
        <f t="shared" si="0"/>
        <v>4.5069999999999997</v>
      </c>
      <c r="L23" s="117">
        <v>0</v>
      </c>
      <c r="M23" s="42">
        <f t="shared" si="1"/>
        <v>4.5069999999999997</v>
      </c>
      <c r="N23" s="40">
        <v>0</v>
      </c>
      <c r="O23" s="40">
        <v>1.46</v>
      </c>
      <c r="P23" s="43">
        <f t="shared" si="2"/>
        <v>5.9669999999999996</v>
      </c>
      <c r="Q23" s="77">
        <v>0.45</v>
      </c>
      <c r="R23" s="43">
        <f t="shared" si="3"/>
        <v>5.5169999999999995</v>
      </c>
      <c r="S23" s="40">
        <v>0</v>
      </c>
      <c r="T23" s="44">
        <v>1.46</v>
      </c>
      <c r="U23" s="38"/>
      <c r="W23"/>
    </row>
    <row r="24" spans="1:23" ht="18" customHeight="1" x14ac:dyDescent="0.3">
      <c r="A24" s="39">
        <f t="shared" si="4"/>
        <v>44154</v>
      </c>
      <c r="B24" s="30" t="s">
        <v>31</v>
      </c>
      <c r="C24" s="30"/>
      <c r="D24" s="40">
        <v>1.9039999999999999</v>
      </c>
      <c r="E24" s="40">
        <v>0.27600000000000002</v>
      </c>
      <c r="F24" s="40">
        <v>0</v>
      </c>
      <c r="G24" s="40">
        <v>0</v>
      </c>
      <c r="H24" s="40">
        <v>0</v>
      </c>
      <c r="I24" s="40">
        <v>1.399</v>
      </c>
      <c r="J24" s="41">
        <v>0</v>
      </c>
      <c r="K24" s="42">
        <f t="shared" si="0"/>
        <v>3.5789999999999997</v>
      </c>
      <c r="L24" s="117">
        <v>0</v>
      </c>
      <c r="M24" s="42">
        <f t="shared" si="1"/>
        <v>3.5789999999999997</v>
      </c>
      <c r="N24" s="40">
        <v>0</v>
      </c>
      <c r="O24" s="40">
        <v>1.49</v>
      </c>
      <c r="P24" s="43">
        <f t="shared" si="2"/>
        <v>5.069</v>
      </c>
      <c r="Q24" s="77">
        <v>0.45</v>
      </c>
      <c r="R24" s="43">
        <f t="shared" si="3"/>
        <v>4.6189999999999998</v>
      </c>
      <c r="S24" s="40">
        <v>0</v>
      </c>
      <c r="T24" s="44">
        <v>1.49</v>
      </c>
      <c r="U24" s="38"/>
      <c r="W24"/>
    </row>
    <row r="25" spans="1:23" ht="18" customHeight="1" x14ac:dyDescent="0.3">
      <c r="A25" s="39">
        <f t="shared" si="4"/>
        <v>44155</v>
      </c>
      <c r="B25" s="30" t="s">
        <v>32</v>
      </c>
      <c r="C25" s="30"/>
      <c r="D25" s="40">
        <v>1.925</v>
      </c>
      <c r="E25" s="40">
        <v>0.183</v>
      </c>
      <c r="F25" s="40">
        <v>0</v>
      </c>
      <c r="G25" s="40">
        <v>0</v>
      </c>
      <c r="H25" s="40">
        <v>0</v>
      </c>
      <c r="I25" s="40">
        <v>0</v>
      </c>
      <c r="J25" s="41">
        <v>0</v>
      </c>
      <c r="K25" s="42">
        <f t="shared" si="0"/>
        <v>2.1080000000000001</v>
      </c>
      <c r="L25" s="117">
        <v>0</v>
      </c>
      <c r="M25" s="42">
        <f t="shared" si="1"/>
        <v>2.1080000000000001</v>
      </c>
      <c r="N25" s="40">
        <v>0</v>
      </c>
      <c r="O25" s="40">
        <v>1.52</v>
      </c>
      <c r="P25" s="43">
        <f t="shared" si="2"/>
        <v>3.6280000000000001</v>
      </c>
      <c r="Q25" s="77">
        <v>0.46</v>
      </c>
      <c r="R25" s="43">
        <f t="shared" si="3"/>
        <v>3.1680000000000001</v>
      </c>
      <c r="S25" s="40">
        <v>0</v>
      </c>
      <c r="T25" s="44">
        <v>1.52</v>
      </c>
      <c r="U25" s="38"/>
      <c r="W25"/>
    </row>
    <row r="26" spans="1:23" ht="18" customHeight="1" x14ac:dyDescent="0.3">
      <c r="A26" s="39">
        <f t="shared" si="4"/>
        <v>44156</v>
      </c>
      <c r="B26" s="30" t="s">
        <v>33</v>
      </c>
      <c r="C26" s="30"/>
      <c r="D26" s="40">
        <v>1.954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1">
        <v>0</v>
      </c>
      <c r="K26" s="42">
        <f t="shared" si="0"/>
        <v>1.954</v>
      </c>
      <c r="L26" s="117">
        <v>0</v>
      </c>
      <c r="M26" s="42">
        <f t="shared" si="1"/>
        <v>1.954</v>
      </c>
      <c r="N26" s="40">
        <v>0</v>
      </c>
      <c r="O26" s="40">
        <v>1.55</v>
      </c>
      <c r="P26" s="43">
        <f t="shared" si="2"/>
        <v>3.504</v>
      </c>
      <c r="Q26" s="77">
        <v>0.46</v>
      </c>
      <c r="R26" s="43">
        <f t="shared" si="3"/>
        <v>3.044</v>
      </c>
      <c r="S26" s="40">
        <v>0</v>
      </c>
      <c r="T26" s="44">
        <v>1.55</v>
      </c>
      <c r="U26" s="38"/>
      <c r="W26"/>
    </row>
    <row r="27" spans="1:23" ht="18" customHeight="1" x14ac:dyDescent="0.3">
      <c r="A27" s="39">
        <f t="shared" si="4"/>
        <v>44157</v>
      </c>
      <c r="B27" s="30" t="s">
        <v>27</v>
      </c>
      <c r="C27" s="30"/>
      <c r="D27" s="40">
        <v>1.97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1">
        <v>0</v>
      </c>
      <c r="K27" s="42">
        <f t="shared" si="0"/>
        <v>1.97</v>
      </c>
      <c r="L27" s="117">
        <v>0</v>
      </c>
      <c r="M27" s="42">
        <f t="shared" si="1"/>
        <v>1.97</v>
      </c>
      <c r="N27" s="40">
        <v>0</v>
      </c>
      <c r="O27" s="40">
        <v>1.54</v>
      </c>
      <c r="P27" s="43">
        <f t="shared" si="2"/>
        <v>3.51</v>
      </c>
      <c r="Q27" s="77">
        <v>0.46</v>
      </c>
      <c r="R27" s="43">
        <f t="shared" si="3"/>
        <v>3.05</v>
      </c>
      <c r="S27" s="40">
        <v>0</v>
      </c>
      <c r="T27" s="44">
        <v>1.54</v>
      </c>
      <c r="U27" s="38"/>
      <c r="W27"/>
    </row>
    <row r="28" spans="1:23" ht="18" customHeight="1" x14ac:dyDescent="0.3">
      <c r="A28" s="39">
        <f t="shared" si="4"/>
        <v>44158</v>
      </c>
      <c r="B28" s="30" t="s">
        <v>28</v>
      </c>
      <c r="C28" s="30"/>
      <c r="D28" s="40">
        <v>1.972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1">
        <v>0</v>
      </c>
      <c r="K28" s="42">
        <f t="shared" si="0"/>
        <v>1.972</v>
      </c>
      <c r="L28" s="117">
        <v>0</v>
      </c>
      <c r="M28" s="42">
        <f t="shared" si="1"/>
        <v>1.972</v>
      </c>
      <c r="N28" s="40">
        <v>0</v>
      </c>
      <c r="O28" s="40">
        <v>1.36</v>
      </c>
      <c r="P28" s="43">
        <f t="shared" si="2"/>
        <v>3.3319999999999999</v>
      </c>
      <c r="Q28" s="77">
        <v>0.46</v>
      </c>
      <c r="R28" s="43">
        <f t="shared" si="3"/>
        <v>2.8719999999999999</v>
      </c>
      <c r="S28" s="40">
        <v>0</v>
      </c>
      <c r="T28" s="44">
        <v>1.36</v>
      </c>
      <c r="U28" s="38"/>
      <c r="W28"/>
    </row>
    <row r="29" spans="1:23" ht="18" customHeight="1" x14ac:dyDescent="0.3">
      <c r="A29" s="39">
        <f t="shared" si="4"/>
        <v>44159</v>
      </c>
      <c r="B29" s="30" t="s">
        <v>29</v>
      </c>
      <c r="C29" s="30"/>
      <c r="D29" s="40">
        <v>1.9730000000000001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1">
        <v>0</v>
      </c>
      <c r="K29" s="42">
        <f t="shared" si="0"/>
        <v>1.9730000000000001</v>
      </c>
      <c r="L29" s="117">
        <v>0</v>
      </c>
      <c r="M29" s="42">
        <f t="shared" si="1"/>
        <v>1.9730000000000001</v>
      </c>
      <c r="N29" s="40">
        <v>0</v>
      </c>
      <c r="O29" s="40">
        <v>1.42</v>
      </c>
      <c r="P29" s="43">
        <f t="shared" si="2"/>
        <v>3.3929999999999998</v>
      </c>
      <c r="Q29" s="77">
        <v>0.45</v>
      </c>
      <c r="R29" s="43">
        <f t="shared" si="3"/>
        <v>2.9429999999999996</v>
      </c>
      <c r="S29" s="40">
        <v>0</v>
      </c>
      <c r="T29" s="44">
        <v>1.42</v>
      </c>
      <c r="U29" s="38"/>
      <c r="W29"/>
    </row>
    <row r="30" spans="1:23" ht="18" customHeight="1" x14ac:dyDescent="0.3">
      <c r="A30" s="39">
        <f t="shared" si="4"/>
        <v>44160</v>
      </c>
      <c r="B30" s="30" t="s">
        <v>30</v>
      </c>
      <c r="C30" s="30"/>
      <c r="D30" s="40">
        <v>0.873</v>
      </c>
      <c r="E30" s="40">
        <v>0</v>
      </c>
      <c r="F30" s="40">
        <v>0</v>
      </c>
      <c r="G30" s="40">
        <v>0</v>
      </c>
      <c r="H30" s="40">
        <v>0</v>
      </c>
      <c r="I30" s="40">
        <v>2.681</v>
      </c>
      <c r="J30" s="41">
        <v>0</v>
      </c>
      <c r="K30" s="42">
        <f t="shared" si="0"/>
        <v>3.5540000000000003</v>
      </c>
      <c r="L30" s="117">
        <v>0</v>
      </c>
      <c r="M30" s="42">
        <f t="shared" si="1"/>
        <v>3.5540000000000003</v>
      </c>
      <c r="N30" s="40">
        <v>0</v>
      </c>
      <c r="O30" s="40">
        <v>1.43</v>
      </c>
      <c r="P30" s="43">
        <f t="shared" si="2"/>
        <v>4.984</v>
      </c>
      <c r="Q30" s="77">
        <v>0.45</v>
      </c>
      <c r="R30" s="43">
        <f t="shared" si="3"/>
        <v>4.5339999999999998</v>
      </c>
      <c r="S30" s="40">
        <v>0</v>
      </c>
      <c r="T30" s="44">
        <v>1.43</v>
      </c>
      <c r="U30" s="38"/>
      <c r="W30"/>
    </row>
    <row r="31" spans="1:23" ht="18" customHeight="1" x14ac:dyDescent="0.3">
      <c r="A31" s="39">
        <f t="shared" si="4"/>
        <v>44161</v>
      </c>
      <c r="B31" s="30" t="s">
        <v>31</v>
      </c>
      <c r="C31" s="30"/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2.4700000000000002</v>
      </c>
      <c r="J31" s="41">
        <v>0</v>
      </c>
      <c r="K31" s="42">
        <f t="shared" si="0"/>
        <v>2.4700000000000002</v>
      </c>
      <c r="L31" s="117">
        <v>0</v>
      </c>
      <c r="M31" s="42">
        <f t="shared" si="1"/>
        <v>2.4700000000000002</v>
      </c>
      <c r="N31" s="40">
        <v>0</v>
      </c>
      <c r="O31" s="40">
        <v>1.44</v>
      </c>
      <c r="P31" s="43">
        <f t="shared" si="2"/>
        <v>3.91</v>
      </c>
      <c r="Q31" s="77">
        <v>0.45</v>
      </c>
      <c r="R31" s="43">
        <f t="shared" si="3"/>
        <v>3.46</v>
      </c>
      <c r="S31" s="40">
        <v>0</v>
      </c>
      <c r="T31" s="44">
        <v>1.44</v>
      </c>
      <c r="U31" s="38"/>
      <c r="W31"/>
    </row>
    <row r="32" spans="1:23" ht="18" customHeight="1" x14ac:dyDescent="0.3">
      <c r="A32" s="39">
        <f t="shared" si="4"/>
        <v>44162</v>
      </c>
      <c r="B32" s="30" t="s">
        <v>32</v>
      </c>
      <c r="C32" s="30"/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1">
        <v>0</v>
      </c>
      <c r="K32" s="42">
        <f t="shared" si="0"/>
        <v>0</v>
      </c>
      <c r="L32" s="117">
        <v>0</v>
      </c>
      <c r="M32" s="42">
        <f t="shared" si="1"/>
        <v>0</v>
      </c>
      <c r="N32" s="40">
        <v>0</v>
      </c>
      <c r="O32" s="40">
        <v>1.47</v>
      </c>
      <c r="P32" s="43">
        <f t="shared" si="2"/>
        <v>1.47</v>
      </c>
      <c r="Q32" s="77">
        <v>0.45</v>
      </c>
      <c r="R32" s="43">
        <f t="shared" si="3"/>
        <v>1.02</v>
      </c>
      <c r="S32" s="40">
        <v>0</v>
      </c>
      <c r="T32" s="44">
        <v>1.47</v>
      </c>
      <c r="U32" s="38"/>
      <c r="W32"/>
    </row>
    <row r="33" spans="1:23" ht="18" customHeight="1" x14ac:dyDescent="0.3">
      <c r="A33" s="39">
        <f t="shared" si="4"/>
        <v>44163</v>
      </c>
      <c r="B33" s="30" t="s">
        <v>33</v>
      </c>
      <c r="C33" s="30"/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0.89900000000000002</v>
      </c>
      <c r="J33" s="41">
        <v>0</v>
      </c>
      <c r="K33" s="42">
        <f t="shared" si="0"/>
        <v>0.89900000000000002</v>
      </c>
      <c r="L33" s="117">
        <v>0</v>
      </c>
      <c r="M33" s="42">
        <f t="shared" si="1"/>
        <v>0.89900000000000002</v>
      </c>
      <c r="N33" s="40">
        <v>0</v>
      </c>
      <c r="O33" s="40">
        <v>1.47</v>
      </c>
      <c r="P33" s="43">
        <f t="shared" si="2"/>
        <v>2.3689999999999998</v>
      </c>
      <c r="Q33" s="77">
        <v>0.44</v>
      </c>
      <c r="R33" s="43">
        <f t="shared" si="3"/>
        <v>1.9289999999999998</v>
      </c>
      <c r="S33" s="40">
        <v>0</v>
      </c>
      <c r="T33" s="44">
        <v>1.47</v>
      </c>
      <c r="U33" s="38"/>
      <c r="W33"/>
    </row>
    <row r="34" spans="1:23" ht="18" customHeight="1" x14ac:dyDescent="0.3">
      <c r="A34" s="39">
        <f t="shared" si="4"/>
        <v>44164</v>
      </c>
      <c r="B34" s="30" t="s">
        <v>27</v>
      </c>
      <c r="C34" s="30"/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4.9619999999999997</v>
      </c>
      <c r="J34" s="41">
        <v>0</v>
      </c>
      <c r="K34" s="42">
        <f t="shared" si="0"/>
        <v>4.9619999999999997</v>
      </c>
      <c r="L34" s="117">
        <v>0</v>
      </c>
      <c r="M34" s="42">
        <f t="shared" si="1"/>
        <v>4.9619999999999997</v>
      </c>
      <c r="N34" s="40">
        <v>0</v>
      </c>
      <c r="O34" s="40">
        <v>1.47</v>
      </c>
      <c r="P34" s="43">
        <f t="shared" si="2"/>
        <v>6.4319999999999995</v>
      </c>
      <c r="Q34" s="77">
        <v>0.44</v>
      </c>
      <c r="R34" s="43">
        <f t="shared" si="3"/>
        <v>5.9919999999999991</v>
      </c>
      <c r="S34" s="40">
        <v>0</v>
      </c>
      <c r="T34" s="44">
        <v>1.47</v>
      </c>
      <c r="U34" s="38"/>
      <c r="W34"/>
    </row>
    <row r="35" spans="1:23" ht="18" customHeight="1" thickBot="1" x14ac:dyDescent="0.35">
      <c r="A35" s="39">
        <f t="shared" si="4"/>
        <v>44165</v>
      </c>
      <c r="B35" s="30" t="s">
        <v>28</v>
      </c>
      <c r="C35" s="45"/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4.8689999999999998</v>
      </c>
      <c r="J35" s="47">
        <v>0</v>
      </c>
      <c r="K35" s="42">
        <f t="shared" si="0"/>
        <v>4.8689999999999998</v>
      </c>
      <c r="L35" s="117">
        <v>0</v>
      </c>
      <c r="M35" s="42">
        <f t="shared" si="1"/>
        <v>4.8689999999999998</v>
      </c>
      <c r="N35" s="46">
        <v>0</v>
      </c>
      <c r="O35" s="46">
        <v>1.5</v>
      </c>
      <c r="P35" s="49">
        <f t="shared" si="2"/>
        <v>6.3689999999999998</v>
      </c>
      <c r="Q35" s="77">
        <v>0.45</v>
      </c>
      <c r="R35" s="49">
        <f t="shared" si="3"/>
        <v>5.9189999999999996</v>
      </c>
      <c r="S35" s="46">
        <v>0</v>
      </c>
      <c r="T35" s="50">
        <v>1.5</v>
      </c>
      <c r="U35" s="38"/>
      <c r="W35"/>
    </row>
    <row r="36" spans="1:23" ht="15.75" customHeight="1" thickBot="1" x14ac:dyDescent="0.35">
      <c r="A36" s="51"/>
      <c r="B36" s="52"/>
      <c r="C36" s="52" t="s">
        <v>34</v>
      </c>
      <c r="D36" s="53">
        <f t="shared" ref="D36:T36" si="5">SUM(D6:D35)</f>
        <v>43.762999999999998</v>
      </c>
      <c r="E36" s="54">
        <f t="shared" si="5"/>
        <v>0.45900000000000002</v>
      </c>
      <c r="F36" s="54">
        <f t="shared" si="5"/>
        <v>0</v>
      </c>
      <c r="G36" s="54">
        <f t="shared" si="5"/>
        <v>8.3999999999999991E-2</v>
      </c>
      <c r="H36" s="54">
        <f t="shared" si="5"/>
        <v>0</v>
      </c>
      <c r="I36" s="55">
        <f t="shared" si="5"/>
        <v>44.864500000000007</v>
      </c>
      <c r="J36" s="54">
        <f t="shared" si="5"/>
        <v>0</v>
      </c>
      <c r="K36" s="56">
        <f t="shared" si="5"/>
        <v>89.170499999999976</v>
      </c>
      <c r="L36" s="54">
        <f t="shared" si="5"/>
        <v>0</v>
      </c>
      <c r="M36" s="57">
        <f t="shared" si="5"/>
        <v>89.170499999999976</v>
      </c>
      <c r="N36" s="53">
        <f t="shared" si="5"/>
        <v>0</v>
      </c>
      <c r="O36" s="55">
        <f t="shared" si="5"/>
        <v>42.437999999999995</v>
      </c>
      <c r="P36" s="58">
        <f t="shared" si="5"/>
        <v>131.60849999999999</v>
      </c>
      <c r="Q36" s="59">
        <f t="shared" si="5"/>
        <v>15.619999999999996</v>
      </c>
      <c r="R36" s="60">
        <f t="shared" si="5"/>
        <v>115.9885</v>
      </c>
      <c r="S36" s="61">
        <f t="shared" si="5"/>
        <v>0</v>
      </c>
      <c r="T36" s="62">
        <f t="shared" si="5"/>
        <v>42.437999999999995</v>
      </c>
      <c r="U36" s="63"/>
      <c r="W36"/>
    </row>
    <row r="37" spans="1:23" ht="15" thickBot="1" x14ac:dyDescent="0.35">
      <c r="U37" s="3"/>
      <c r="W37"/>
    </row>
    <row r="38" spans="1:23" ht="15" thickBot="1" x14ac:dyDescent="0.35">
      <c r="A38" t="s">
        <v>35</v>
      </c>
      <c r="B38" s="21"/>
      <c r="C38" s="21"/>
      <c r="D38" s="64">
        <f t="shared" ref="D38:K38" si="6">+D36/$P36</f>
        <v>0.33252411508375218</v>
      </c>
      <c r="E38" s="65">
        <f t="shared" si="6"/>
        <v>3.4876166812933818E-3</v>
      </c>
      <c r="F38" s="65">
        <f t="shared" si="6"/>
        <v>0</v>
      </c>
      <c r="G38" s="65">
        <f t="shared" si="6"/>
        <v>6.3825664755695871E-4</v>
      </c>
      <c r="H38" s="65">
        <f t="shared" si="6"/>
        <v>0</v>
      </c>
      <c r="I38" s="65">
        <f t="shared" si="6"/>
        <v>0.34089363528951405</v>
      </c>
      <c r="J38" s="65">
        <f t="shared" si="6"/>
        <v>0</v>
      </c>
      <c r="K38" s="65">
        <f t="shared" si="6"/>
        <v>0.6775436237021164</v>
      </c>
      <c r="L38" s="65"/>
      <c r="M38" s="65"/>
      <c r="N38" s="65">
        <f>+N36/$P36</f>
        <v>0</v>
      </c>
      <c r="O38" s="65">
        <f>+O36/$P36</f>
        <v>0.32245637629788348</v>
      </c>
      <c r="P38" s="66">
        <f>+P36/$P36</f>
        <v>1</v>
      </c>
      <c r="R38" s="67">
        <f>1-(T38+S38)</f>
        <v>0.63411889971850655</v>
      </c>
      <c r="T38" s="68">
        <f>+(T36+S36)/R36</f>
        <v>0.3658811002814934</v>
      </c>
      <c r="U38" s="3"/>
      <c r="W38"/>
    </row>
    <row r="39" spans="1:23" x14ac:dyDescent="0.3">
      <c r="A39" s="21"/>
      <c r="B39" s="21"/>
      <c r="C39" s="69"/>
      <c r="E39" s="70"/>
      <c r="F39" s="70"/>
      <c r="G39" s="70"/>
      <c r="H39" s="70"/>
      <c r="I39" s="70"/>
      <c r="J39" s="70"/>
      <c r="K39" s="70"/>
      <c r="L39" s="70"/>
      <c r="M39" s="70"/>
      <c r="N39" s="70"/>
      <c r="R39" t="s">
        <v>36</v>
      </c>
      <c r="T39" t="s">
        <v>37</v>
      </c>
      <c r="U39" s="3"/>
      <c r="W39"/>
    </row>
    <row r="40" spans="1:23" x14ac:dyDescent="0.3">
      <c r="L40" s="71"/>
      <c r="M40" s="71"/>
      <c r="N40" s="71"/>
      <c r="V40" s="3"/>
      <c r="W40"/>
    </row>
    <row r="41" spans="1:23" x14ac:dyDescent="0.3">
      <c r="V41" s="3"/>
      <c r="W41"/>
    </row>
    <row r="42" spans="1:23" x14ac:dyDescent="0.3">
      <c r="P42" s="71"/>
      <c r="V42" s="3"/>
      <c r="W42"/>
    </row>
  </sheetData>
  <mergeCells count="7">
    <mergeCell ref="S4:T4"/>
    <mergeCell ref="A3:T3"/>
    <mergeCell ref="A1:I1"/>
    <mergeCell ref="N4:O4"/>
    <mergeCell ref="P4:P5"/>
    <mergeCell ref="Q4:Q5"/>
    <mergeCell ref="R4:R5"/>
  </mergeCells>
  <pageMargins left="0.7" right="0.7" top="0.75" bottom="0.75" header="0.3" footer="0.3"/>
  <pageSetup scale="72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60" zoomScaleNormal="60" workbookViewId="0">
      <selection activeCell="W22" sqref="W22"/>
    </sheetView>
  </sheetViews>
  <sheetFormatPr defaultRowHeight="14.4" x14ac:dyDescent="0.3"/>
  <cols>
    <col min="1" max="1" width="13.88671875" customWidth="1"/>
    <col min="3" max="3" width="9.33203125" bestFit="1" customWidth="1"/>
    <col min="4" max="4" width="13.44140625" customWidth="1"/>
    <col min="5" max="5" width="10.33203125" customWidth="1"/>
    <col min="6" max="6" width="9.33203125" customWidth="1"/>
    <col min="7" max="7" width="12.88671875" bestFit="1" customWidth="1"/>
    <col min="8" max="8" width="9.33203125" bestFit="1" customWidth="1"/>
    <col min="9" max="9" width="10.88671875" customWidth="1"/>
    <col min="10" max="10" width="10.109375" bestFit="1" customWidth="1"/>
    <col min="11" max="11" width="12.44140625" customWidth="1"/>
    <col min="12" max="12" width="10" customWidth="1"/>
    <col min="13" max="13" width="13.44140625" bestFit="1" customWidth="1"/>
    <col min="14" max="14" width="8.44140625" customWidth="1"/>
    <col min="15" max="15" width="11" customWidth="1"/>
    <col min="16" max="16" width="10.88671875" customWidth="1"/>
    <col min="17" max="17" width="11.33203125" customWidth="1"/>
    <col min="18" max="18" width="16.109375" customWidth="1"/>
    <col min="19" max="19" width="10.44140625" customWidth="1"/>
    <col min="20" max="20" width="11.88671875" customWidth="1"/>
    <col min="21" max="22" width="9.33203125" bestFit="1" customWidth="1"/>
    <col min="23" max="23" width="62" style="125" customWidth="1"/>
  </cols>
  <sheetData>
    <row r="1" spans="1:24" ht="16.5" customHeight="1" x14ac:dyDescent="0.3">
      <c r="A1" s="140" t="s">
        <v>0</v>
      </c>
      <c r="B1" s="141"/>
      <c r="C1" s="141"/>
      <c r="D1" s="141"/>
      <c r="E1" s="141"/>
      <c r="F1" s="141"/>
      <c r="G1" s="141"/>
      <c r="H1" s="141"/>
      <c r="I1" s="14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5">
      <c r="A2" s="143"/>
      <c r="B2" s="144"/>
      <c r="C2" s="144"/>
      <c r="D2" s="144"/>
      <c r="E2" s="144"/>
      <c r="F2" s="144"/>
      <c r="G2" s="144"/>
      <c r="H2" s="144"/>
      <c r="I2" s="145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 s="126"/>
    </row>
    <row r="3" spans="1:24" ht="26.4" thickBot="1" x14ac:dyDescent="0.35">
      <c r="A3" s="72"/>
      <c r="B3" s="73"/>
      <c r="C3" s="73"/>
      <c r="D3" s="74">
        <v>2020</v>
      </c>
      <c r="E3" s="74"/>
      <c r="F3" s="74"/>
      <c r="G3" s="74"/>
      <c r="H3" s="74"/>
      <c r="I3" s="75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 s="126"/>
    </row>
    <row r="4" spans="1:24" ht="16.5" customHeight="1" thickBot="1" x14ac:dyDescent="0.35">
      <c r="A4" s="6"/>
      <c r="B4" s="7"/>
      <c r="C4" s="8"/>
      <c r="D4" s="146" t="s">
        <v>1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8"/>
      <c r="R4" s="9"/>
      <c r="S4" s="10"/>
      <c r="T4" s="11"/>
      <c r="W4" s="126"/>
    </row>
    <row r="5" spans="1:24" ht="69" customHeight="1" thickBot="1" x14ac:dyDescent="0.65">
      <c r="A5" s="12" t="s">
        <v>2</v>
      </c>
      <c r="B5" s="123" t="s">
        <v>51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138" t="s">
        <v>13</v>
      </c>
      <c r="O5" s="139"/>
      <c r="P5" s="149" t="s">
        <v>14</v>
      </c>
      <c r="Q5" s="151" t="s">
        <v>15</v>
      </c>
      <c r="R5" s="153" t="s">
        <v>16</v>
      </c>
      <c r="S5" s="138" t="s">
        <v>13</v>
      </c>
      <c r="T5" s="139"/>
      <c r="W5" s="126"/>
      <c r="X5" s="115" t="s">
        <v>17</v>
      </c>
    </row>
    <row r="6" spans="1:24" ht="31.2" x14ac:dyDescent="0.6">
      <c r="A6" s="20" t="s">
        <v>18</v>
      </c>
      <c r="B6" s="21" t="s">
        <v>19</v>
      </c>
      <c r="C6" s="21"/>
      <c r="D6" s="22" t="s">
        <v>20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22</v>
      </c>
      <c r="J6" s="22"/>
      <c r="K6" s="24" t="s">
        <v>23</v>
      </c>
      <c r="L6" s="25" t="s">
        <v>24</v>
      </c>
      <c r="M6" s="25" t="s">
        <v>17</v>
      </c>
      <c r="N6" s="26" t="s">
        <v>25</v>
      </c>
      <c r="O6" s="27" t="s">
        <v>26</v>
      </c>
      <c r="P6" s="150"/>
      <c r="Q6" s="152"/>
      <c r="R6" s="154"/>
      <c r="S6" s="26" t="s">
        <v>25</v>
      </c>
      <c r="T6" s="27" t="s">
        <v>26</v>
      </c>
      <c r="U6" s="28"/>
      <c r="W6" s="126"/>
      <c r="X6" s="115"/>
    </row>
    <row r="7" spans="1:24" ht="18.75" customHeight="1" x14ac:dyDescent="0.6">
      <c r="A7" s="116">
        <v>44166</v>
      </c>
      <c r="B7" s="30" t="s">
        <v>29</v>
      </c>
      <c r="C7" s="30"/>
      <c r="D7" s="40">
        <v>0</v>
      </c>
      <c r="E7" s="40">
        <v>0</v>
      </c>
      <c r="F7" s="40">
        <v>0</v>
      </c>
      <c r="G7" s="40">
        <v>8.9999999999999993E-3</v>
      </c>
      <c r="H7" s="40">
        <v>0</v>
      </c>
      <c r="I7" s="40">
        <v>3.9260000000000002</v>
      </c>
      <c r="J7" s="41">
        <v>0</v>
      </c>
      <c r="K7" s="42">
        <f t="shared" ref="K7:K37" si="0">SUM(D7:I7)</f>
        <v>3.9350000000000001</v>
      </c>
      <c r="L7" s="117">
        <v>0</v>
      </c>
      <c r="M7" s="42">
        <f t="shared" ref="M7:M37" si="1">+K7-L7</f>
        <v>3.9350000000000001</v>
      </c>
      <c r="N7" s="40">
        <v>0</v>
      </c>
      <c r="O7" s="40">
        <v>1.56</v>
      </c>
      <c r="P7" s="43">
        <f t="shared" ref="P7:P37" si="2">SUM(M7:O7)</f>
        <v>5.4950000000000001</v>
      </c>
      <c r="Q7" s="118">
        <v>0.45</v>
      </c>
      <c r="R7" s="43">
        <f t="shared" ref="R7:R37" si="3">+P7-Q7</f>
        <v>5.0449999999999999</v>
      </c>
      <c r="S7" s="40">
        <f>+N7</f>
        <v>0</v>
      </c>
      <c r="T7" s="40">
        <f t="shared" ref="T7:T36" si="4">+O7</f>
        <v>1.56</v>
      </c>
      <c r="U7" s="38"/>
      <c r="W7" s="127"/>
      <c r="X7" s="115"/>
    </row>
    <row r="8" spans="1:24" ht="18.75" customHeight="1" x14ac:dyDescent="0.6">
      <c r="A8" s="116">
        <v>44167</v>
      </c>
      <c r="B8" s="30" t="s">
        <v>30</v>
      </c>
      <c r="C8" s="30"/>
      <c r="D8" s="40">
        <v>0</v>
      </c>
      <c r="E8" s="40">
        <v>0</v>
      </c>
      <c r="F8" s="40">
        <v>0</v>
      </c>
      <c r="G8" s="40">
        <v>8.9999999999999993E-3</v>
      </c>
      <c r="H8" s="40">
        <v>0</v>
      </c>
      <c r="I8" s="40">
        <v>0</v>
      </c>
      <c r="J8" s="41">
        <v>0</v>
      </c>
      <c r="K8" s="42">
        <f t="shared" si="0"/>
        <v>8.9999999999999993E-3</v>
      </c>
      <c r="L8" s="117">
        <v>0</v>
      </c>
      <c r="M8" s="42">
        <f t="shared" si="1"/>
        <v>8.9999999999999993E-3</v>
      </c>
      <c r="N8" s="40">
        <v>0</v>
      </c>
      <c r="O8" s="40">
        <v>1.56</v>
      </c>
      <c r="P8" s="43">
        <f t="shared" si="2"/>
        <v>1.569</v>
      </c>
      <c r="Q8" s="118">
        <v>0.46</v>
      </c>
      <c r="R8" s="43">
        <f t="shared" si="3"/>
        <v>1.109</v>
      </c>
      <c r="S8" s="40">
        <f t="shared" ref="S8:S36" si="5">+N8</f>
        <v>0</v>
      </c>
      <c r="T8" s="40">
        <f t="shared" si="4"/>
        <v>1.56</v>
      </c>
      <c r="U8" s="38"/>
      <c r="W8" s="126"/>
      <c r="X8" s="115"/>
    </row>
    <row r="9" spans="1:24" x14ac:dyDescent="0.3">
      <c r="A9" s="116">
        <v>44168</v>
      </c>
      <c r="B9" s="30" t="s">
        <v>31</v>
      </c>
      <c r="C9" s="30"/>
      <c r="D9" s="40">
        <v>0</v>
      </c>
      <c r="E9" s="40">
        <v>0</v>
      </c>
      <c r="F9" s="40">
        <v>0</v>
      </c>
      <c r="G9" s="40">
        <v>8.9999999999999993E-3</v>
      </c>
      <c r="H9" s="40">
        <v>0</v>
      </c>
      <c r="I9" s="40">
        <v>2.028</v>
      </c>
      <c r="J9" s="41">
        <v>0</v>
      </c>
      <c r="K9" s="42">
        <f t="shared" si="0"/>
        <v>2.0369999999999999</v>
      </c>
      <c r="L9" s="117">
        <v>0</v>
      </c>
      <c r="M9" s="42">
        <f t="shared" si="1"/>
        <v>2.0369999999999999</v>
      </c>
      <c r="N9" s="40">
        <v>0</v>
      </c>
      <c r="O9" s="40">
        <v>1.56</v>
      </c>
      <c r="P9" s="43">
        <f t="shared" si="2"/>
        <v>3.597</v>
      </c>
      <c r="Q9" s="118">
        <v>0.45</v>
      </c>
      <c r="R9" s="43">
        <f t="shared" si="3"/>
        <v>3.1469999999999998</v>
      </c>
      <c r="S9" s="40">
        <f t="shared" si="5"/>
        <v>0</v>
      </c>
      <c r="T9" s="40">
        <f t="shared" si="4"/>
        <v>1.56</v>
      </c>
      <c r="U9" s="38"/>
      <c r="W9" s="126"/>
    </row>
    <row r="10" spans="1:24" x14ac:dyDescent="0.3">
      <c r="A10" s="116">
        <v>44169</v>
      </c>
      <c r="B10" s="30" t="s">
        <v>32</v>
      </c>
      <c r="C10" s="30"/>
      <c r="D10" s="40">
        <v>0</v>
      </c>
      <c r="E10" s="40">
        <v>0</v>
      </c>
      <c r="F10" s="40">
        <v>0</v>
      </c>
      <c r="G10" s="40">
        <v>8.9999999999999993E-3</v>
      </c>
      <c r="H10" s="40">
        <v>0</v>
      </c>
      <c r="I10" s="40">
        <v>4.923</v>
      </c>
      <c r="J10" s="41">
        <v>0</v>
      </c>
      <c r="K10" s="42">
        <f t="shared" si="0"/>
        <v>4.9320000000000004</v>
      </c>
      <c r="L10" s="117">
        <v>0</v>
      </c>
      <c r="M10" s="42">
        <f t="shared" si="1"/>
        <v>4.9320000000000004</v>
      </c>
      <c r="N10" s="40">
        <v>0</v>
      </c>
      <c r="O10" s="40">
        <v>1.58</v>
      </c>
      <c r="P10" s="43">
        <f t="shared" si="2"/>
        <v>6.5120000000000005</v>
      </c>
      <c r="Q10" s="118">
        <v>0.45</v>
      </c>
      <c r="R10" s="43">
        <f t="shared" si="3"/>
        <v>6.0620000000000003</v>
      </c>
      <c r="S10" s="40">
        <f t="shared" si="5"/>
        <v>0</v>
      </c>
      <c r="T10" s="40">
        <f t="shared" si="4"/>
        <v>1.58</v>
      </c>
      <c r="U10" s="38"/>
      <c r="W10" s="126"/>
    </row>
    <row r="11" spans="1:24" x14ac:dyDescent="0.3">
      <c r="A11" s="116">
        <v>44170</v>
      </c>
      <c r="B11" s="30" t="s">
        <v>33</v>
      </c>
      <c r="C11" s="30"/>
      <c r="D11" s="40">
        <v>0</v>
      </c>
      <c r="E11" s="40">
        <v>0</v>
      </c>
      <c r="F11" s="40">
        <v>0</v>
      </c>
      <c r="G11" s="40">
        <v>8.9999999999999993E-3</v>
      </c>
      <c r="H11" s="40">
        <v>0</v>
      </c>
      <c r="I11" s="40">
        <v>2.52</v>
      </c>
      <c r="J11" s="41">
        <v>0</v>
      </c>
      <c r="K11" s="42">
        <f t="shared" si="0"/>
        <v>2.5289999999999999</v>
      </c>
      <c r="L11" s="117">
        <v>0</v>
      </c>
      <c r="M11" s="42">
        <f t="shared" si="1"/>
        <v>2.5289999999999999</v>
      </c>
      <c r="N11" s="40">
        <v>0</v>
      </c>
      <c r="O11" s="40">
        <v>1.62</v>
      </c>
      <c r="P11" s="43">
        <f t="shared" si="2"/>
        <v>4.149</v>
      </c>
      <c r="Q11" s="118">
        <v>0.46</v>
      </c>
      <c r="R11" s="43">
        <f t="shared" si="3"/>
        <v>3.6890000000000001</v>
      </c>
      <c r="S11" s="40">
        <f t="shared" si="5"/>
        <v>0</v>
      </c>
      <c r="T11" s="40">
        <f t="shared" si="4"/>
        <v>1.62</v>
      </c>
      <c r="U11" s="38"/>
      <c r="W11" s="126"/>
    </row>
    <row r="12" spans="1:24" x14ac:dyDescent="0.3">
      <c r="A12" s="116">
        <v>44171</v>
      </c>
      <c r="B12" s="30" t="s">
        <v>27</v>
      </c>
      <c r="C12" s="30"/>
      <c r="D12" s="40">
        <v>0</v>
      </c>
      <c r="E12" s="40">
        <v>0</v>
      </c>
      <c r="F12" s="40">
        <v>0</v>
      </c>
      <c r="G12" s="40">
        <v>8.9999999999999993E-3</v>
      </c>
      <c r="H12" s="40">
        <v>0</v>
      </c>
      <c r="I12" s="40">
        <v>0</v>
      </c>
      <c r="J12" s="41">
        <v>0</v>
      </c>
      <c r="K12" s="42">
        <f t="shared" si="0"/>
        <v>8.9999999999999993E-3</v>
      </c>
      <c r="L12" s="117">
        <v>0</v>
      </c>
      <c r="M12" s="42">
        <f t="shared" si="1"/>
        <v>8.9999999999999993E-3</v>
      </c>
      <c r="N12" s="40">
        <v>0</v>
      </c>
      <c r="O12" s="40">
        <v>1.62</v>
      </c>
      <c r="P12" s="43">
        <f t="shared" si="2"/>
        <v>1.629</v>
      </c>
      <c r="Q12" s="118">
        <v>0.46</v>
      </c>
      <c r="R12" s="43">
        <f t="shared" si="3"/>
        <v>1.169</v>
      </c>
      <c r="S12" s="40">
        <f t="shared" si="5"/>
        <v>0</v>
      </c>
      <c r="T12" s="40">
        <f t="shared" si="4"/>
        <v>1.62</v>
      </c>
      <c r="U12" s="38"/>
      <c r="W12" s="126"/>
    </row>
    <row r="13" spans="1:24" x14ac:dyDescent="0.3">
      <c r="A13" s="116">
        <v>44172</v>
      </c>
      <c r="B13" s="30" t="s">
        <v>28</v>
      </c>
      <c r="C13" s="30"/>
      <c r="D13" s="40">
        <v>0</v>
      </c>
      <c r="E13" s="40">
        <v>0</v>
      </c>
      <c r="F13" s="40">
        <v>0</v>
      </c>
      <c r="G13" s="40">
        <v>8.9999999999999993E-3</v>
      </c>
      <c r="H13" s="40">
        <v>0</v>
      </c>
      <c r="I13" s="40">
        <v>0</v>
      </c>
      <c r="J13" s="41">
        <v>0</v>
      </c>
      <c r="K13" s="42">
        <f t="shared" si="0"/>
        <v>8.9999999999999993E-3</v>
      </c>
      <c r="L13" s="117">
        <v>0</v>
      </c>
      <c r="M13" s="42">
        <f t="shared" si="1"/>
        <v>8.9999999999999993E-3</v>
      </c>
      <c r="N13" s="40">
        <v>0</v>
      </c>
      <c r="O13" s="40">
        <v>1.62</v>
      </c>
      <c r="P13" s="43">
        <f t="shared" si="2"/>
        <v>1.629</v>
      </c>
      <c r="Q13" s="118">
        <v>0.45</v>
      </c>
      <c r="R13" s="43">
        <f t="shared" si="3"/>
        <v>1.179</v>
      </c>
      <c r="S13" s="40">
        <f t="shared" si="5"/>
        <v>0</v>
      </c>
      <c r="T13" s="40">
        <f t="shared" si="4"/>
        <v>1.62</v>
      </c>
      <c r="U13" s="38"/>
      <c r="W13" s="126"/>
    </row>
    <row r="14" spans="1:24" x14ac:dyDescent="0.3">
      <c r="A14" s="116">
        <v>44173</v>
      </c>
      <c r="B14" s="30" t="s">
        <v>29</v>
      </c>
      <c r="C14" s="30"/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1.456</v>
      </c>
      <c r="J14" s="41">
        <v>0</v>
      </c>
      <c r="K14" s="42">
        <f t="shared" si="0"/>
        <v>1.456</v>
      </c>
      <c r="L14" s="117">
        <v>0</v>
      </c>
      <c r="M14" s="42">
        <f t="shared" si="1"/>
        <v>1.456</v>
      </c>
      <c r="N14" s="40">
        <v>0</v>
      </c>
      <c r="O14" s="40">
        <v>1.54</v>
      </c>
      <c r="P14" s="43">
        <f t="shared" si="2"/>
        <v>2.996</v>
      </c>
      <c r="Q14" s="118">
        <v>0.44</v>
      </c>
      <c r="R14" s="43">
        <f t="shared" si="3"/>
        <v>2.556</v>
      </c>
      <c r="S14" s="40">
        <f t="shared" si="5"/>
        <v>0</v>
      </c>
      <c r="T14" s="40">
        <f t="shared" si="4"/>
        <v>1.54</v>
      </c>
      <c r="U14" s="38"/>
      <c r="W14" s="126"/>
    </row>
    <row r="15" spans="1:24" x14ac:dyDescent="0.3">
      <c r="A15" s="116">
        <v>44174</v>
      </c>
      <c r="B15" s="30" t="s">
        <v>30</v>
      </c>
      <c r="C15" s="30"/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4.7009999999999996</v>
      </c>
      <c r="J15" s="41">
        <v>0</v>
      </c>
      <c r="K15" s="42">
        <f t="shared" si="0"/>
        <v>4.7009999999999996</v>
      </c>
      <c r="L15" s="117">
        <v>0</v>
      </c>
      <c r="M15" s="42">
        <f t="shared" si="1"/>
        <v>4.7009999999999996</v>
      </c>
      <c r="N15" s="40">
        <v>0</v>
      </c>
      <c r="O15" s="40">
        <v>1.47</v>
      </c>
      <c r="P15" s="43">
        <f t="shared" si="2"/>
        <v>6.1709999999999994</v>
      </c>
      <c r="Q15" s="118">
        <v>0.44</v>
      </c>
      <c r="R15" s="43">
        <f t="shared" si="3"/>
        <v>5.730999999999999</v>
      </c>
      <c r="S15" s="40">
        <f t="shared" si="5"/>
        <v>0</v>
      </c>
      <c r="T15" s="40">
        <f t="shared" si="4"/>
        <v>1.47</v>
      </c>
      <c r="U15" s="38"/>
      <c r="W15" s="126"/>
    </row>
    <row r="16" spans="1:24" x14ac:dyDescent="0.3">
      <c r="A16" s="116">
        <v>44175</v>
      </c>
      <c r="B16" s="30" t="s">
        <v>31</v>
      </c>
      <c r="C16" s="30"/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5.19</v>
      </c>
      <c r="J16" s="41">
        <v>0</v>
      </c>
      <c r="K16" s="42">
        <f t="shared" si="0"/>
        <v>5.19</v>
      </c>
      <c r="L16" s="117">
        <v>0</v>
      </c>
      <c r="M16" s="42">
        <f t="shared" si="1"/>
        <v>5.19</v>
      </c>
      <c r="N16" s="40">
        <v>0</v>
      </c>
      <c r="O16" s="40">
        <v>1.56</v>
      </c>
      <c r="P16" s="43">
        <f t="shared" si="2"/>
        <v>6.75</v>
      </c>
      <c r="Q16" s="118">
        <v>0.45</v>
      </c>
      <c r="R16" s="43">
        <f t="shared" si="3"/>
        <v>6.3</v>
      </c>
      <c r="S16" s="40">
        <f t="shared" si="5"/>
        <v>0</v>
      </c>
      <c r="T16" s="40">
        <f t="shared" si="4"/>
        <v>1.56</v>
      </c>
      <c r="U16" s="38"/>
      <c r="W16" s="126"/>
    </row>
    <row r="17" spans="1:23" x14ac:dyDescent="0.3">
      <c r="A17" s="116">
        <v>44176</v>
      </c>
      <c r="B17" s="30" t="s">
        <v>32</v>
      </c>
      <c r="C17" s="30"/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4.6740000000000004</v>
      </c>
      <c r="J17" s="41">
        <v>0</v>
      </c>
      <c r="K17" s="42">
        <f t="shared" si="0"/>
        <v>4.6740000000000004</v>
      </c>
      <c r="L17" s="117">
        <v>0</v>
      </c>
      <c r="M17" s="42">
        <f t="shared" si="1"/>
        <v>4.6740000000000004</v>
      </c>
      <c r="N17" s="40">
        <v>0</v>
      </c>
      <c r="O17" s="40">
        <v>1.53</v>
      </c>
      <c r="P17" s="43">
        <f t="shared" si="2"/>
        <v>6.2040000000000006</v>
      </c>
      <c r="Q17" s="118">
        <v>0.45</v>
      </c>
      <c r="R17" s="43">
        <f t="shared" si="3"/>
        <v>5.7540000000000004</v>
      </c>
      <c r="S17" s="40">
        <f t="shared" si="5"/>
        <v>0</v>
      </c>
      <c r="T17" s="40">
        <f t="shared" si="4"/>
        <v>1.53</v>
      </c>
      <c r="U17" s="38"/>
      <c r="W17" s="126"/>
    </row>
    <row r="18" spans="1:23" x14ac:dyDescent="0.3">
      <c r="A18" s="116">
        <v>44177</v>
      </c>
      <c r="B18" s="30" t="s">
        <v>33</v>
      </c>
      <c r="C18" s="30"/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2.7850000000000001</v>
      </c>
      <c r="J18" s="41">
        <v>0</v>
      </c>
      <c r="K18" s="42">
        <f t="shared" si="0"/>
        <v>2.7850000000000001</v>
      </c>
      <c r="L18" s="117">
        <v>0</v>
      </c>
      <c r="M18" s="42">
        <f t="shared" si="1"/>
        <v>2.7850000000000001</v>
      </c>
      <c r="N18" s="40">
        <v>0</v>
      </c>
      <c r="O18" s="40">
        <v>1.53</v>
      </c>
      <c r="P18" s="43">
        <f t="shared" si="2"/>
        <v>4.3150000000000004</v>
      </c>
      <c r="Q18" s="118">
        <v>0.46</v>
      </c>
      <c r="R18" s="43">
        <f t="shared" si="3"/>
        <v>3.8550000000000004</v>
      </c>
      <c r="S18" s="40">
        <f t="shared" si="5"/>
        <v>0</v>
      </c>
      <c r="T18" s="40">
        <f t="shared" si="4"/>
        <v>1.53</v>
      </c>
      <c r="U18" s="38"/>
      <c r="W18" s="126"/>
    </row>
    <row r="19" spans="1:23" x14ac:dyDescent="0.3">
      <c r="A19" s="116">
        <v>44178</v>
      </c>
      <c r="B19" s="30" t="s">
        <v>27</v>
      </c>
      <c r="C19" s="30"/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1">
        <v>0</v>
      </c>
      <c r="K19" s="42">
        <f t="shared" si="0"/>
        <v>0</v>
      </c>
      <c r="L19" s="117">
        <v>0</v>
      </c>
      <c r="M19" s="42">
        <f t="shared" si="1"/>
        <v>0</v>
      </c>
      <c r="N19" s="40">
        <v>0</v>
      </c>
      <c r="O19" s="40">
        <v>1.53</v>
      </c>
      <c r="P19" s="43">
        <f t="shared" si="2"/>
        <v>1.53</v>
      </c>
      <c r="Q19" s="118">
        <v>0.46</v>
      </c>
      <c r="R19" s="43">
        <f t="shared" si="3"/>
        <v>1.07</v>
      </c>
      <c r="S19" s="40">
        <f t="shared" si="5"/>
        <v>0</v>
      </c>
      <c r="T19" s="40">
        <f t="shared" si="4"/>
        <v>1.53</v>
      </c>
      <c r="U19" s="38"/>
      <c r="W19" s="126"/>
    </row>
    <row r="20" spans="1:23" x14ac:dyDescent="0.3">
      <c r="A20" s="116">
        <v>44179</v>
      </c>
      <c r="B20" s="30" t="s">
        <v>28</v>
      </c>
      <c r="C20" s="30"/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1">
        <v>0</v>
      </c>
      <c r="K20" s="42">
        <f t="shared" si="0"/>
        <v>0</v>
      </c>
      <c r="L20" s="117">
        <v>0</v>
      </c>
      <c r="M20" s="42">
        <f t="shared" si="1"/>
        <v>0</v>
      </c>
      <c r="N20" s="40">
        <v>0</v>
      </c>
      <c r="O20" s="40">
        <v>1.48</v>
      </c>
      <c r="P20" s="43">
        <f t="shared" si="2"/>
        <v>1.48</v>
      </c>
      <c r="Q20" s="118">
        <v>0.5</v>
      </c>
      <c r="R20" s="43">
        <f t="shared" si="3"/>
        <v>0.98</v>
      </c>
      <c r="S20" s="40">
        <f t="shared" si="5"/>
        <v>0</v>
      </c>
      <c r="T20" s="40">
        <f t="shared" si="4"/>
        <v>1.48</v>
      </c>
      <c r="U20" s="38"/>
      <c r="W20" s="126"/>
    </row>
    <row r="21" spans="1:23" x14ac:dyDescent="0.3">
      <c r="A21" s="116">
        <v>44180</v>
      </c>
      <c r="B21" s="30" t="s">
        <v>29</v>
      </c>
      <c r="C21" s="30"/>
      <c r="D21" s="40">
        <v>0.27</v>
      </c>
      <c r="E21" s="40">
        <v>0</v>
      </c>
      <c r="F21" s="40">
        <v>0</v>
      </c>
      <c r="G21" s="40">
        <v>0</v>
      </c>
      <c r="H21" s="40">
        <v>0</v>
      </c>
      <c r="I21" s="40">
        <v>2.35</v>
      </c>
      <c r="J21" s="41">
        <v>0</v>
      </c>
      <c r="K21" s="42">
        <f t="shared" si="0"/>
        <v>2.62</v>
      </c>
      <c r="L21" s="117">
        <v>0</v>
      </c>
      <c r="M21" s="42">
        <f t="shared" si="1"/>
        <v>2.62</v>
      </c>
      <c r="N21" s="40">
        <v>0</v>
      </c>
      <c r="O21" s="40">
        <v>1.42</v>
      </c>
      <c r="P21" s="43">
        <f t="shared" si="2"/>
        <v>4.04</v>
      </c>
      <c r="Q21" s="118">
        <v>0.45</v>
      </c>
      <c r="R21" s="43">
        <f t="shared" si="3"/>
        <v>3.59</v>
      </c>
      <c r="S21" s="40">
        <f t="shared" si="5"/>
        <v>0</v>
      </c>
      <c r="T21" s="40">
        <f t="shared" si="4"/>
        <v>1.42</v>
      </c>
      <c r="U21" s="38"/>
      <c r="W21" s="126"/>
    </row>
    <row r="22" spans="1:23" x14ac:dyDescent="0.3">
      <c r="A22" s="116">
        <v>44181</v>
      </c>
      <c r="B22" s="30" t="s">
        <v>30</v>
      </c>
      <c r="C22" s="30"/>
      <c r="D22" s="40">
        <v>1.4330000000000001</v>
      </c>
      <c r="E22" s="40">
        <v>0</v>
      </c>
      <c r="F22" s="40">
        <v>0</v>
      </c>
      <c r="G22" s="40">
        <v>0</v>
      </c>
      <c r="H22" s="40">
        <v>0</v>
      </c>
      <c r="I22" s="40">
        <v>4.8390000000000004</v>
      </c>
      <c r="J22" s="41">
        <v>0</v>
      </c>
      <c r="K22" s="42">
        <f t="shared" si="0"/>
        <v>6.2720000000000002</v>
      </c>
      <c r="L22" s="117">
        <v>0</v>
      </c>
      <c r="M22" s="42">
        <f t="shared" si="1"/>
        <v>6.2720000000000002</v>
      </c>
      <c r="N22" s="40">
        <v>0</v>
      </c>
      <c r="O22" s="40">
        <v>0.56499999999999995</v>
      </c>
      <c r="P22" s="43">
        <f t="shared" si="2"/>
        <v>6.8369999999999997</v>
      </c>
      <c r="Q22" s="118">
        <v>0.45</v>
      </c>
      <c r="R22" s="43">
        <f t="shared" si="3"/>
        <v>6.3869999999999996</v>
      </c>
      <c r="S22" s="40">
        <f t="shared" si="5"/>
        <v>0</v>
      </c>
      <c r="T22" s="40">
        <f t="shared" si="4"/>
        <v>0.56499999999999995</v>
      </c>
      <c r="U22" s="38"/>
      <c r="W22" s="126"/>
    </row>
    <row r="23" spans="1:23" x14ac:dyDescent="0.3">
      <c r="A23" s="116">
        <v>44182</v>
      </c>
      <c r="B23" s="30" t="s">
        <v>31</v>
      </c>
      <c r="C23" s="30"/>
      <c r="D23" s="40">
        <v>0.81299999999999994</v>
      </c>
      <c r="E23" s="40">
        <v>0</v>
      </c>
      <c r="F23" s="40">
        <v>0</v>
      </c>
      <c r="G23" s="40">
        <v>0</v>
      </c>
      <c r="H23" s="40">
        <v>0</v>
      </c>
      <c r="I23" s="40">
        <v>5.2590000000000003</v>
      </c>
      <c r="J23" s="41">
        <v>0</v>
      </c>
      <c r="K23" s="42">
        <f t="shared" si="0"/>
        <v>6.0720000000000001</v>
      </c>
      <c r="L23" s="117">
        <v>0</v>
      </c>
      <c r="M23" s="42">
        <f t="shared" si="1"/>
        <v>6.0720000000000001</v>
      </c>
      <c r="N23" s="40">
        <v>0</v>
      </c>
      <c r="O23" s="40">
        <v>1.42</v>
      </c>
      <c r="P23" s="43">
        <f t="shared" si="2"/>
        <v>7.492</v>
      </c>
      <c r="Q23" s="118">
        <v>0.45</v>
      </c>
      <c r="R23" s="43">
        <f t="shared" si="3"/>
        <v>7.0419999999999998</v>
      </c>
      <c r="S23" s="40">
        <f t="shared" si="5"/>
        <v>0</v>
      </c>
      <c r="T23" s="40">
        <f t="shared" si="4"/>
        <v>1.42</v>
      </c>
      <c r="U23" s="38"/>
      <c r="W23" s="126"/>
    </row>
    <row r="24" spans="1:23" x14ac:dyDescent="0.3">
      <c r="A24" s="116">
        <v>44183</v>
      </c>
      <c r="B24" s="30" t="s">
        <v>32</v>
      </c>
      <c r="C24" s="30"/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1.6919999999999999</v>
      </c>
      <c r="J24" s="41">
        <v>0</v>
      </c>
      <c r="K24" s="42">
        <f t="shared" si="0"/>
        <v>1.6919999999999999</v>
      </c>
      <c r="L24" s="117">
        <v>0</v>
      </c>
      <c r="M24" s="42">
        <f t="shared" si="1"/>
        <v>1.6919999999999999</v>
      </c>
      <c r="N24" s="40">
        <v>0</v>
      </c>
      <c r="O24" s="40">
        <v>1.42</v>
      </c>
      <c r="P24" s="43">
        <f t="shared" si="2"/>
        <v>3.1120000000000001</v>
      </c>
      <c r="Q24" s="118">
        <v>0.46</v>
      </c>
      <c r="R24" s="43">
        <f t="shared" si="3"/>
        <v>2.6520000000000001</v>
      </c>
      <c r="S24" s="40">
        <f t="shared" si="5"/>
        <v>0</v>
      </c>
      <c r="T24" s="40">
        <f t="shared" si="4"/>
        <v>1.42</v>
      </c>
      <c r="U24" s="38"/>
      <c r="W24" s="126"/>
    </row>
    <row r="25" spans="1:23" x14ac:dyDescent="0.3">
      <c r="A25" s="116">
        <v>44184</v>
      </c>
      <c r="B25" s="30" t="s">
        <v>33</v>
      </c>
      <c r="C25" s="30"/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1">
        <v>0</v>
      </c>
      <c r="K25" s="42">
        <f t="shared" si="0"/>
        <v>0</v>
      </c>
      <c r="L25" s="117">
        <v>0</v>
      </c>
      <c r="M25" s="42">
        <f t="shared" si="1"/>
        <v>0</v>
      </c>
      <c r="N25" s="40">
        <v>0</v>
      </c>
      <c r="O25" s="40">
        <v>1.43</v>
      </c>
      <c r="P25" s="43">
        <f t="shared" si="2"/>
        <v>1.43</v>
      </c>
      <c r="Q25" s="118">
        <v>0.45</v>
      </c>
      <c r="R25" s="43">
        <f t="shared" si="3"/>
        <v>0.98</v>
      </c>
      <c r="S25" s="40">
        <f t="shared" si="5"/>
        <v>0</v>
      </c>
      <c r="T25" s="40">
        <f t="shared" si="4"/>
        <v>1.43</v>
      </c>
      <c r="U25" s="38"/>
      <c r="W25" s="126"/>
    </row>
    <row r="26" spans="1:23" x14ac:dyDescent="0.3">
      <c r="A26" s="116">
        <v>44185</v>
      </c>
      <c r="B26" s="30" t="s">
        <v>27</v>
      </c>
      <c r="C26" s="30"/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1">
        <v>0</v>
      </c>
      <c r="K26" s="42">
        <f t="shared" si="0"/>
        <v>0</v>
      </c>
      <c r="L26" s="117">
        <v>0</v>
      </c>
      <c r="M26" s="42">
        <f t="shared" si="1"/>
        <v>0</v>
      </c>
      <c r="N26" s="40">
        <v>0</v>
      </c>
      <c r="O26" s="40">
        <v>1.47</v>
      </c>
      <c r="P26" s="43">
        <f t="shared" si="2"/>
        <v>1.47</v>
      </c>
      <c r="Q26" s="118">
        <v>0.45</v>
      </c>
      <c r="R26" s="43">
        <f t="shared" si="3"/>
        <v>1.02</v>
      </c>
      <c r="S26" s="40">
        <f t="shared" si="5"/>
        <v>0</v>
      </c>
      <c r="T26" s="40">
        <f t="shared" si="4"/>
        <v>1.47</v>
      </c>
      <c r="U26" s="38"/>
      <c r="W26" s="126"/>
    </row>
    <row r="27" spans="1:23" x14ac:dyDescent="0.3">
      <c r="A27" s="116">
        <v>44186</v>
      </c>
      <c r="B27" s="30" t="s">
        <v>28</v>
      </c>
      <c r="C27" s="30"/>
      <c r="D27" s="40">
        <v>0.46</v>
      </c>
      <c r="E27" s="40">
        <v>0</v>
      </c>
      <c r="F27" s="40">
        <v>0</v>
      </c>
      <c r="G27" s="40">
        <v>0</v>
      </c>
      <c r="H27" s="40">
        <v>0</v>
      </c>
      <c r="I27" s="40">
        <v>4.0709999999999997</v>
      </c>
      <c r="J27" s="41">
        <v>0</v>
      </c>
      <c r="K27" s="42">
        <f t="shared" si="0"/>
        <v>4.5309999999999997</v>
      </c>
      <c r="L27" s="117">
        <v>0</v>
      </c>
      <c r="M27" s="42">
        <f t="shared" si="1"/>
        <v>4.5309999999999997</v>
      </c>
      <c r="N27" s="40">
        <v>0</v>
      </c>
      <c r="O27" s="40">
        <v>1.29</v>
      </c>
      <c r="P27" s="43">
        <f t="shared" si="2"/>
        <v>5.8209999999999997</v>
      </c>
      <c r="Q27" s="118">
        <v>0.45</v>
      </c>
      <c r="R27" s="43">
        <f t="shared" si="3"/>
        <v>5.3709999999999996</v>
      </c>
      <c r="S27" s="40">
        <f t="shared" si="5"/>
        <v>0</v>
      </c>
      <c r="T27" s="40">
        <f t="shared" si="4"/>
        <v>1.29</v>
      </c>
      <c r="U27" s="38"/>
      <c r="W27" s="126"/>
    </row>
    <row r="28" spans="1:23" x14ac:dyDescent="0.3">
      <c r="A28" s="116">
        <v>44187</v>
      </c>
      <c r="B28" s="30" t="s">
        <v>29</v>
      </c>
      <c r="C28" s="30"/>
      <c r="D28" s="40">
        <v>1.236</v>
      </c>
      <c r="E28" s="40">
        <v>0</v>
      </c>
      <c r="F28" s="40">
        <v>0</v>
      </c>
      <c r="G28" s="40">
        <v>0</v>
      </c>
      <c r="H28" s="40">
        <v>0</v>
      </c>
      <c r="I28" s="40">
        <v>5.2549999999999999</v>
      </c>
      <c r="J28" s="41">
        <v>0</v>
      </c>
      <c r="K28" s="42">
        <f t="shared" si="0"/>
        <v>6.4909999999999997</v>
      </c>
      <c r="L28" s="117">
        <v>0</v>
      </c>
      <c r="M28" s="42">
        <f t="shared" si="1"/>
        <v>6.4909999999999997</v>
      </c>
      <c r="N28" s="40">
        <v>0</v>
      </c>
      <c r="O28" s="40">
        <v>0.5</v>
      </c>
      <c r="P28" s="43">
        <f t="shared" si="2"/>
        <v>6.9909999999999997</v>
      </c>
      <c r="Q28" s="118">
        <v>0.44</v>
      </c>
      <c r="R28" s="43">
        <f t="shared" si="3"/>
        <v>6.5509999999999993</v>
      </c>
      <c r="S28" s="40">
        <f t="shared" si="5"/>
        <v>0</v>
      </c>
      <c r="T28" s="40">
        <f t="shared" si="4"/>
        <v>0.5</v>
      </c>
      <c r="U28" s="38"/>
      <c r="W28" s="126"/>
    </row>
    <row r="29" spans="1:23" x14ac:dyDescent="0.3">
      <c r="A29" s="116">
        <v>44188</v>
      </c>
      <c r="B29" s="30" t="s">
        <v>30</v>
      </c>
      <c r="C29" s="30"/>
      <c r="D29" s="40">
        <v>1.4830000000000001</v>
      </c>
      <c r="E29" s="40">
        <v>0</v>
      </c>
      <c r="F29" s="40">
        <v>0</v>
      </c>
      <c r="G29" s="40">
        <v>0</v>
      </c>
      <c r="H29" s="40">
        <v>0</v>
      </c>
      <c r="I29" s="40">
        <v>3.8479999999999999</v>
      </c>
      <c r="J29" s="41">
        <v>0</v>
      </c>
      <c r="K29" s="42">
        <f t="shared" si="0"/>
        <v>5.3309999999999995</v>
      </c>
      <c r="L29" s="117">
        <v>0</v>
      </c>
      <c r="M29" s="42">
        <f t="shared" si="1"/>
        <v>5.3309999999999995</v>
      </c>
      <c r="N29" s="40">
        <v>0</v>
      </c>
      <c r="O29" s="40">
        <v>0.51</v>
      </c>
      <c r="P29" s="43">
        <f t="shared" si="2"/>
        <v>5.8409999999999993</v>
      </c>
      <c r="Q29" s="118">
        <v>0.45</v>
      </c>
      <c r="R29" s="43">
        <f t="shared" si="3"/>
        <v>5.3909999999999991</v>
      </c>
      <c r="S29" s="40">
        <f t="shared" si="5"/>
        <v>0</v>
      </c>
      <c r="T29" s="40">
        <f t="shared" si="4"/>
        <v>0.51</v>
      </c>
      <c r="U29" s="38"/>
      <c r="W29" s="126"/>
    </row>
    <row r="30" spans="1:23" x14ac:dyDescent="0.3">
      <c r="A30" s="116">
        <v>44189</v>
      </c>
      <c r="B30" s="30" t="s">
        <v>31</v>
      </c>
      <c r="C30" s="30"/>
      <c r="D30" s="40">
        <v>1.7509999999999999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1">
        <v>0</v>
      </c>
      <c r="K30" s="42">
        <f t="shared" si="0"/>
        <v>1.7509999999999999</v>
      </c>
      <c r="L30" s="117">
        <v>0</v>
      </c>
      <c r="M30" s="42">
        <f t="shared" si="1"/>
        <v>1.7509999999999999</v>
      </c>
      <c r="N30" s="40">
        <v>0</v>
      </c>
      <c r="O30" s="40">
        <v>0.51</v>
      </c>
      <c r="P30" s="43">
        <f t="shared" si="2"/>
        <v>2.2610000000000001</v>
      </c>
      <c r="Q30" s="118">
        <v>0.45</v>
      </c>
      <c r="R30" s="43">
        <f t="shared" si="3"/>
        <v>1.8110000000000002</v>
      </c>
      <c r="S30" s="40">
        <f t="shared" si="5"/>
        <v>0</v>
      </c>
      <c r="T30" s="40">
        <f t="shared" si="4"/>
        <v>0.51</v>
      </c>
      <c r="U30" s="38"/>
      <c r="W30" s="126"/>
    </row>
    <row r="31" spans="1:23" x14ac:dyDescent="0.3">
      <c r="A31" s="116">
        <v>44190</v>
      </c>
      <c r="B31" s="30" t="s">
        <v>32</v>
      </c>
      <c r="C31" s="30"/>
      <c r="D31" s="40">
        <v>1.7030000000000001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1">
        <v>0</v>
      </c>
      <c r="K31" s="42">
        <f t="shared" si="0"/>
        <v>1.7030000000000001</v>
      </c>
      <c r="L31" s="117">
        <v>0</v>
      </c>
      <c r="M31" s="42">
        <f t="shared" si="1"/>
        <v>1.7030000000000001</v>
      </c>
      <c r="N31" s="40">
        <v>0</v>
      </c>
      <c r="O31" s="40">
        <v>0.51</v>
      </c>
      <c r="P31" s="43">
        <f t="shared" si="2"/>
        <v>2.2130000000000001</v>
      </c>
      <c r="Q31" s="118">
        <v>0.45</v>
      </c>
      <c r="R31" s="43">
        <f t="shared" si="3"/>
        <v>1.7630000000000001</v>
      </c>
      <c r="S31" s="40">
        <f t="shared" si="5"/>
        <v>0</v>
      </c>
      <c r="T31" s="40">
        <f t="shared" si="4"/>
        <v>0.51</v>
      </c>
      <c r="U31" s="38"/>
      <c r="W31" s="126"/>
    </row>
    <row r="32" spans="1:23" x14ac:dyDescent="0.3">
      <c r="A32" s="116">
        <v>44191</v>
      </c>
      <c r="B32" s="30" t="s">
        <v>33</v>
      </c>
      <c r="C32" s="30"/>
      <c r="D32" s="40">
        <v>1.6890000000000001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1">
        <v>0</v>
      </c>
      <c r="K32" s="42">
        <f t="shared" si="0"/>
        <v>1.6890000000000001</v>
      </c>
      <c r="L32" s="117">
        <v>0</v>
      </c>
      <c r="M32" s="42">
        <f t="shared" si="1"/>
        <v>1.6890000000000001</v>
      </c>
      <c r="N32" s="40">
        <v>0</v>
      </c>
      <c r="O32" s="40">
        <v>0.51</v>
      </c>
      <c r="P32" s="43">
        <f t="shared" si="2"/>
        <v>2.1989999999999998</v>
      </c>
      <c r="Q32" s="118">
        <v>0.34</v>
      </c>
      <c r="R32" s="43">
        <f t="shared" si="3"/>
        <v>1.8589999999999998</v>
      </c>
      <c r="S32" s="40">
        <f t="shared" si="5"/>
        <v>0</v>
      </c>
      <c r="T32" s="40">
        <f t="shared" si="4"/>
        <v>0.51</v>
      </c>
      <c r="U32" s="38"/>
      <c r="W32" s="126"/>
    </row>
    <row r="33" spans="1:23" x14ac:dyDescent="0.3">
      <c r="A33" s="116">
        <v>44192</v>
      </c>
      <c r="B33" s="30" t="s">
        <v>27</v>
      </c>
      <c r="C33" s="30"/>
      <c r="D33" s="40">
        <v>1.694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1">
        <v>0</v>
      </c>
      <c r="K33" s="42">
        <f t="shared" si="0"/>
        <v>1.694</v>
      </c>
      <c r="L33" s="117">
        <v>0</v>
      </c>
      <c r="M33" s="42">
        <f t="shared" si="1"/>
        <v>1.694</v>
      </c>
      <c r="N33" s="40">
        <v>0</v>
      </c>
      <c r="O33" s="40">
        <v>0.51</v>
      </c>
      <c r="P33" s="43">
        <f t="shared" si="2"/>
        <v>2.2039999999999997</v>
      </c>
      <c r="Q33" s="118">
        <v>0.28999999999999998</v>
      </c>
      <c r="R33" s="43">
        <f t="shared" si="3"/>
        <v>1.9139999999999997</v>
      </c>
      <c r="S33" s="40">
        <f t="shared" si="5"/>
        <v>0</v>
      </c>
      <c r="T33" s="40">
        <f t="shared" si="4"/>
        <v>0.51</v>
      </c>
      <c r="U33" s="38"/>
      <c r="W33" s="126"/>
    </row>
    <row r="34" spans="1:23" x14ac:dyDescent="0.3">
      <c r="A34" s="116">
        <v>44193</v>
      </c>
      <c r="B34" s="30" t="s">
        <v>28</v>
      </c>
      <c r="C34" s="30"/>
      <c r="D34" s="40">
        <v>1.3859999999999999</v>
      </c>
      <c r="E34" s="40">
        <v>0</v>
      </c>
      <c r="F34" s="40">
        <v>0</v>
      </c>
      <c r="G34" s="40">
        <v>0</v>
      </c>
      <c r="H34" s="40">
        <v>0</v>
      </c>
      <c r="I34" s="40">
        <v>3.1110000000000002</v>
      </c>
      <c r="J34" s="41">
        <v>0</v>
      </c>
      <c r="K34" s="42">
        <f t="shared" si="0"/>
        <v>4.4969999999999999</v>
      </c>
      <c r="L34" s="117">
        <v>0</v>
      </c>
      <c r="M34" s="42">
        <f t="shared" si="1"/>
        <v>4.4969999999999999</v>
      </c>
      <c r="N34" s="40">
        <v>0</v>
      </c>
      <c r="O34" s="40">
        <v>0.51</v>
      </c>
      <c r="P34" s="43">
        <f t="shared" si="2"/>
        <v>5.0069999999999997</v>
      </c>
      <c r="Q34" s="118">
        <v>0.28999999999999998</v>
      </c>
      <c r="R34" s="43">
        <f t="shared" si="3"/>
        <v>4.7169999999999996</v>
      </c>
      <c r="S34" s="40">
        <f t="shared" si="5"/>
        <v>0</v>
      </c>
      <c r="T34" s="40">
        <f t="shared" si="4"/>
        <v>0.51</v>
      </c>
      <c r="U34" s="38"/>
      <c r="W34" s="126"/>
    </row>
    <row r="35" spans="1:23" x14ac:dyDescent="0.3">
      <c r="A35" s="116">
        <v>44194</v>
      </c>
      <c r="B35" s="30" t="s">
        <v>29</v>
      </c>
      <c r="C35" s="30"/>
      <c r="D35" s="40">
        <v>1.2889999999999999</v>
      </c>
      <c r="E35" s="40">
        <v>0</v>
      </c>
      <c r="F35" s="40">
        <v>0</v>
      </c>
      <c r="G35" s="40">
        <v>0</v>
      </c>
      <c r="H35" s="40">
        <v>0</v>
      </c>
      <c r="I35" s="40">
        <v>4.9509999999999996</v>
      </c>
      <c r="J35" s="41">
        <v>0</v>
      </c>
      <c r="K35" s="42">
        <f t="shared" si="0"/>
        <v>6.2399999999999993</v>
      </c>
      <c r="L35" s="117">
        <v>0</v>
      </c>
      <c r="M35" s="42">
        <f t="shared" si="1"/>
        <v>6.2399999999999993</v>
      </c>
      <c r="N35" s="40">
        <v>0</v>
      </c>
      <c r="O35" s="40">
        <v>0.52</v>
      </c>
      <c r="P35" s="43">
        <f t="shared" si="2"/>
        <v>6.76</v>
      </c>
      <c r="Q35" s="118">
        <v>0.28999999999999998</v>
      </c>
      <c r="R35" s="43">
        <f t="shared" si="3"/>
        <v>6.47</v>
      </c>
      <c r="S35" s="40">
        <f t="shared" si="5"/>
        <v>0</v>
      </c>
      <c r="T35" s="40">
        <f t="shared" si="4"/>
        <v>0.52</v>
      </c>
      <c r="U35" s="38"/>
      <c r="W35" s="126"/>
    </row>
    <row r="36" spans="1:23" x14ac:dyDescent="0.3">
      <c r="A36" s="116">
        <v>44195</v>
      </c>
      <c r="B36" s="30" t="s">
        <v>30</v>
      </c>
      <c r="C36" s="30"/>
      <c r="D36" s="40">
        <v>1.47</v>
      </c>
      <c r="E36" s="40">
        <v>0</v>
      </c>
      <c r="F36" s="40">
        <v>0</v>
      </c>
      <c r="G36" s="40">
        <v>0</v>
      </c>
      <c r="H36" s="40">
        <v>0</v>
      </c>
      <c r="I36" s="40">
        <v>5.1429999999999998</v>
      </c>
      <c r="J36" s="41">
        <v>0</v>
      </c>
      <c r="K36" s="42">
        <f t="shared" si="0"/>
        <v>6.6129999999999995</v>
      </c>
      <c r="L36" s="117">
        <v>0</v>
      </c>
      <c r="M36" s="42">
        <f t="shared" si="1"/>
        <v>6.6129999999999995</v>
      </c>
      <c r="N36" s="40">
        <v>0</v>
      </c>
      <c r="O36" s="40">
        <v>0.51</v>
      </c>
      <c r="P36" s="43">
        <f t="shared" si="2"/>
        <v>7.1229999999999993</v>
      </c>
      <c r="Q36" s="118">
        <v>0.28999999999999998</v>
      </c>
      <c r="R36" s="43">
        <f t="shared" si="3"/>
        <v>6.8329999999999993</v>
      </c>
      <c r="S36" s="40">
        <f t="shared" si="5"/>
        <v>0</v>
      </c>
      <c r="T36" s="40">
        <f t="shared" si="4"/>
        <v>0.51</v>
      </c>
      <c r="U36" s="38"/>
      <c r="W36" s="126"/>
    </row>
    <row r="37" spans="1:23" x14ac:dyDescent="0.3">
      <c r="A37" s="116">
        <v>44196</v>
      </c>
      <c r="B37" s="30" t="s">
        <v>52</v>
      </c>
      <c r="C37" s="30"/>
      <c r="D37" s="40">
        <v>1.657</v>
      </c>
      <c r="E37" s="40">
        <v>0</v>
      </c>
      <c r="F37" s="40">
        <v>0</v>
      </c>
      <c r="G37" s="40">
        <v>0</v>
      </c>
      <c r="H37" s="40">
        <v>0</v>
      </c>
      <c r="I37" s="40">
        <v>3.7679999999999998</v>
      </c>
      <c r="J37" s="41">
        <v>0</v>
      </c>
      <c r="K37" s="42">
        <f t="shared" si="0"/>
        <v>5.4249999999999998</v>
      </c>
      <c r="L37" s="117">
        <v>0</v>
      </c>
      <c r="M37" s="42">
        <f t="shared" si="1"/>
        <v>5.4249999999999998</v>
      </c>
      <c r="N37" s="40">
        <v>0</v>
      </c>
      <c r="O37" s="40">
        <v>0.51</v>
      </c>
      <c r="P37" s="43">
        <f t="shared" si="2"/>
        <v>5.9349999999999996</v>
      </c>
      <c r="Q37" s="118">
        <v>0.28999999999999998</v>
      </c>
      <c r="R37" s="43">
        <f t="shared" si="3"/>
        <v>5.6449999999999996</v>
      </c>
      <c r="S37" s="40"/>
      <c r="T37" s="40"/>
      <c r="U37" s="38"/>
      <c r="W37" s="126"/>
    </row>
    <row r="38" spans="1:23" ht="15.75" customHeight="1" thickBot="1" x14ac:dyDescent="0.35">
      <c r="A38" s="51"/>
      <c r="B38" s="52"/>
      <c r="C38" s="52" t="s">
        <v>34</v>
      </c>
      <c r="D38" s="53">
        <f t="shared" ref="D38:T38" si="6">SUM(D7:D37)</f>
        <v>18.334</v>
      </c>
      <c r="E38" s="54">
        <f t="shared" si="6"/>
        <v>0</v>
      </c>
      <c r="F38" s="54">
        <f t="shared" si="6"/>
        <v>0</v>
      </c>
      <c r="G38" s="54">
        <f t="shared" si="6"/>
        <v>6.3E-2</v>
      </c>
      <c r="H38" s="54">
        <f t="shared" si="6"/>
        <v>0</v>
      </c>
      <c r="I38" s="55">
        <f t="shared" si="6"/>
        <v>76.489999999999995</v>
      </c>
      <c r="J38" s="54">
        <f t="shared" si="6"/>
        <v>0</v>
      </c>
      <c r="K38" s="56">
        <f t="shared" si="6"/>
        <v>94.887</v>
      </c>
      <c r="L38" s="54">
        <f t="shared" si="6"/>
        <v>0</v>
      </c>
      <c r="M38" s="57">
        <f t="shared" si="6"/>
        <v>94.887</v>
      </c>
      <c r="N38" s="53">
        <f t="shared" si="6"/>
        <v>0</v>
      </c>
      <c r="O38" s="55">
        <f t="shared" si="6"/>
        <v>35.875</v>
      </c>
      <c r="P38" s="58">
        <f t="shared" si="6"/>
        <v>130.76199999999997</v>
      </c>
      <c r="Q38" s="59">
        <f t="shared" si="6"/>
        <v>13.119999999999992</v>
      </c>
      <c r="R38" s="60">
        <f t="shared" si="6"/>
        <v>117.642</v>
      </c>
      <c r="S38" s="61">
        <f t="shared" si="6"/>
        <v>0</v>
      </c>
      <c r="T38" s="62">
        <f t="shared" si="6"/>
        <v>35.365000000000002</v>
      </c>
      <c r="U38" s="63"/>
      <c r="W38" s="126"/>
    </row>
    <row r="39" spans="1:23" ht="15" thickBot="1" x14ac:dyDescent="0.35">
      <c r="U39" s="3"/>
      <c r="W39" s="126"/>
    </row>
    <row r="40" spans="1:23" ht="15" thickBot="1" x14ac:dyDescent="0.35">
      <c r="A40" t="s">
        <v>35</v>
      </c>
      <c r="B40" s="21"/>
      <c r="C40" s="21"/>
      <c r="D40" s="64">
        <f t="shared" ref="D40:K40" si="7">+D38/$P38</f>
        <v>0.14020892919961458</v>
      </c>
      <c r="E40" s="65">
        <f t="shared" si="7"/>
        <v>0</v>
      </c>
      <c r="F40" s="65">
        <f t="shared" si="7"/>
        <v>0</v>
      </c>
      <c r="G40" s="65">
        <f t="shared" si="7"/>
        <v>4.8179134610972619E-4</v>
      </c>
      <c r="H40" s="65">
        <f t="shared" si="7"/>
        <v>0</v>
      </c>
      <c r="I40" s="65">
        <f t="shared" si="7"/>
        <v>0.58495587403068183</v>
      </c>
      <c r="J40" s="65">
        <f t="shared" si="7"/>
        <v>0</v>
      </c>
      <c r="K40" s="65">
        <f t="shared" si="7"/>
        <v>0.72564659457640612</v>
      </c>
      <c r="L40" s="65"/>
      <c r="M40" s="65"/>
      <c r="N40" s="65">
        <f>+N38/$P38</f>
        <v>0</v>
      </c>
      <c r="O40" s="65">
        <f>+O38/$P38</f>
        <v>0.27435340542359404</v>
      </c>
      <c r="P40" s="66">
        <f>+P38/$P38</f>
        <v>1</v>
      </c>
      <c r="R40" s="67">
        <f>1-(T40+S40)</f>
        <v>0.69938457353666206</v>
      </c>
      <c r="T40" s="68">
        <f>+(T38+S38)/R38</f>
        <v>0.30061542646333794</v>
      </c>
      <c r="U40" s="3"/>
      <c r="W40" s="126"/>
    </row>
    <row r="41" spans="1:23" x14ac:dyDescent="0.3">
      <c r="A41" s="21"/>
      <c r="B41" s="21"/>
      <c r="C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R41" t="s">
        <v>36</v>
      </c>
      <c r="T41" t="s">
        <v>37</v>
      </c>
      <c r="U41" s="3"/>
      <c r="W41" s="126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60" zoomScaleNormal="60" workbookViewId="0">
      <selection activeCell="W15" sqref="W15"/>
    </sheetView>
  </sheetViews>
  <sheetFormatPr defaultRowHeight="14.4" x14ac:dyDescent="0.3"/>
  <cols>
    <col min="1" max="1" width="13.88671875" customWidth="1"/>
    <col min="3" max="3" width="9.33203125" bestFit="1" customWidth="1"/>
    <col min="4" max="4" width="13.44140625" customWidth="1"/>
    <col min="5" max="5" width="10.33203125" customWidth="1"/>
    <col min="6" max="6" width="9.33203125" customWidth="1"/>
    <col min="7" max="7" width="12.88671875" bestFit="1" customWidth="1"/>
    <col min="8" max="8" width="9.33203125" bestFit="1" customWidth="1"/>
    <col min="9" max="9" width="10.88671875" customWidth="1"/>
    <col min="10" max="10" width="10.109375" bestFit="1" customWidth="1"/>
    <col min="11" max="11" width="12.44140625" customWidth="1"/>
    <col min="12" max="12" width="10" customWidth="1"/>
    <col min="13" max="13" width="13.44140625" bestFit="1" customWidth="1"/>
    <col min="14" max="14" width="8.44140625" customWidth="1"/>
    <col min="15" max="15" width="8.5546875" customWidth="1"/>
    <col min="16" max="16" width="14" customWidth="1"/>
    <col min="17" max="17" width="11.33203125" customWidth="1"/>
    <col min="18" max="18" width="16.109375" customWidth="1"/>
    <col min="19" max="19" width="10.44140625" customWidth="1"/>
    <col min="20" max="20" width="8.44140625" customWidth="1"/>
    <col min="21" max="22" width="9.33203125" bestFit="1" customWidth="1"/>
    <col min="23" max="23" width="62" style="125" customWidth="1"/>
  </cols>
  <sheetData>
    <row r="1" spans="1:24" ht="16.5" customHeight="1" x14ac:dyDescent="0.3">
      <c r="A1" s="140" t="s">
        <v>0</v>
      </c>
      <c r="B1" s="141"/>
      <c r="C1" s="141"/>
      <c r="D1" s="141"/>
      <c r="E1" s="141"/>
      <c r="F1" s="141"/>
      <c r="G1" s="141"/>
      <c r="H1" s="141"/>
      <c r="I1" s="14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5">
      <c r="A2" s="143"/>
      <c r="B2" s="144"/>
      <c r="C2" s="144"/>
      <c r="D2" s="144"/>
      <c r="E2" s="144"/>
      <c r="F2" s="144"/>
      <c r="G2" s="144"/>
      <c r="H2" s="144"/>
      <c r="I2" s="145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 s="126"/>
    </row>
    <row r="3" spans="1:24" ht="26.4" thickBot="1" x14ac:dyDescent="0.35">
      <c r="A3" s="128"/>
      <c r="B3" s="129"/>
      <c r="C3" s="129"/>
      <c r="D3" s="130">
        <v>2021</v>
      </c>
      <c r="E3" s="130"/>
      <c r="F3" s="130"/>
      <c r="G3" s="130"/>
      <c r="H3" s="130"/>
      <c r="I3" s="131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 s="126"/>
    </row>
    <row r="4" spans="1:24" ht="16.5" customHeight="1" thickBot="1" x14ac:dyDescent="0.35">
      <c r="A4" s="6"/>
      <c r="B4" s="7"/>
      <c r="C4" s="8"/>
      <c r="D4" s="146" t="s">
        <v>1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8"/>
      <c r="R4" s="9"/>
      <c r="S4" s="10"/>
      <c r="T4" s="11"/>
      <c r="W4" s="126"/>
    </row>
    <row r="5" spans="1:24" ht="69" customHeight="1" thickBot="1" x14ac:dyDescent="0.65">
      <c r="A5" s="12" t="s">
        <v>2</v>
      </c>
      <c r="B5" s="123" t="s">
        <v>38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138" t="s">
        <v>13</v>
      </c>
      <c r="O5" s="139"/>
      <c r="P5" s="149" t="s">
        <v>14</v>
      </c>
      <c r="Q5" s="151" t="s">
        <v>15</v>
      </c>
      <c r="R5" s="153" t="s">
        <v>16</v>
      </c>
      <c r="S5" s="138" t="s">
        <v>13</v>
      </c>
      <c r="T5" s="139"/>
      <c r="W5" s="126"/>
      <c r="X5" s="115" t="s">
        <v>17</v>
      </c>
    </row>
    <row r="6" spans="1:24" ht="31.2" x14ac:dyDescent="0.6">
      <c r="A6" s="20" t="s">
        <v>18</v>
      </c>
      <c r="B6" s="21" t="s">
        <v>19</v>
      </c>
      <c r="C6" s="21"/>
      <c r="D6" s="22" t="s">
        <v>20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22</v>
      </c>
      <c r="J6" s="22"/>
      <c r="K6" s="24" t="s">
        <v>23</v>
      </c>
      <c r="L6" s="25" t="s">
        <v>24</v>
      </c>
      <c r="M6" s="25" t="s">
        <v>17</v>
      </c>
      <c r="N6" s="26" t="s">
        <v>25</v>
      </c>
      <c r="O6" s="27" t="s">
        <v>26</v>
      </c>
      <c r="P6" s="150"/>
      <c r="Q6" s="152"/>
      <c r="R6" s="154"/>
      <c r="S6" s="26" t="s">
        <v>25</v>
      </c>
      <c r="T6" s="27" t="s">
        <v>26</v>
      </c>
      <c r="U6" s="28"/>
      <c r="W6" s="126"/>
      <c r="X6" s="115"/>
    </row>
    <row r="7" spans="1:24" ht="18.75" customHeight="1" x14ac:dyDescent="0.6">
      <c r="A7" s="116">
        <v>44197</v>
      </c>
      <c r="B7" s="30" t="s">
        <v>32</v>
      </c>
      <c r="C7" s="30"/>
      <c r="D7" s="132">
        <v>1.627</v>
      </c>
      <c r="E7" s="132">
        <v>0</v>
      </c>
      <c r="F7" s="132">
        <v>0</v>
      </c>
      <c r="G7" s="132">
        <v>0</v>
      </c>
      <c r="H7" s="132">
        <v>0</v>
      </c>
      <c r="I7" s="132">
        <v>0</v>
      </c>
      <c r="J7" s="133">
        <v>0</v>
      </c>
      <c r="K7" s="134">
        <f t="shared" ref="K7:K37" si="0">SUM(D7:I7)</f>
        <v>1.627</v>
      </c>
      <c r="L7" s="135">
        <v>0</v>
      </c>
      <c r="M7" s="134">
        <f t="shared" ref="M7:M37" si="1">+K7-L7</f>
        <v>1.627</v>
      </c>
      <c r="N7" s="132">
        <v>0</v>
      </c>
      <c r="O7" s="132">
        <v>0.51</v>
      </c>
      <c r="P7" s="136">
        <f t="shared" ref="P7:P37" si="2">SUM(M7:O7)</f>
        <v>2.137</v>
      </c>
      <c r="Q7" s="137">
        <v>0.28999999999999998</v>
      </c>
      <c r="R7" s="136">
        <f t="shared" ref="R7:R37" si="3">+P7-Q7</f>
        <v>1.847</v>
      </c>
      <c r="S7" s="132">
        <v>0</v>
      </c>
      <c r="T7" s="132">
        <v>0.51</v>
      </c>
      <c r="U7" s="38"/>
      <c r="W7" s="127"/>
      <c r="X7" s="115"/>
    </row>
    <row r="8" spans="1:24" ht="18.75" customHeight="1" x14ac:dyDescent="0.6">
      <c r="A8" s="116">
        <v>44198</v>
      </c>
      <c r="B8" s="30" t="s">
        <v>33</v>
      </c>
      <c r="C8" s="30"/>
      <c r="D8" s="132">
        <v>1.6060000000000001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  <c r="J8" s="133">
        <v>0</v>
      </c>
      <c r="K8" s="134">
        <f t="shared" si="0"/>
        <v>1.6060000000000001</v>
      </c>
      <c r="L8" s="135">
        <v>0</v>
      </c>
      <c r="M8" s="134">
        <f t="shared" si="1"/>
        <v>1.6060000000000001</v>
      </c>
      <c r="N8" s="132">
        <v>0</v>
      </c>
      <c r="O8" s="132">
        <v>0.51</v>
      </c>
      <c r="P8" s="136">
        <f t="shared" si="2"/>
        <v>2.1160000000000001</v>
      </c>
      <c r="Q8" s="137">
        <v>0.28000000000000003</v>
      </c>
      <c r="R8" s="136">
        <f t="shared" si="3"/>
        <v>1.8360000000000001</v>
      </c>
      <c r="S8" s="132">
        <v>0</v>
      </c>
      <c r="T8" s="132">
        <v>0.51</v>
      </c>
      <c r="U8" s="38"/>
      <c r="W8" s="126"/>
      <c r="X8" s="115"/>
    </row>
    <row r="9" spans="1:24" x14ac:dyDescent="0.3">
      <c r="A9" s="116">
        <v>44199</v>
      </c>
      <c r="B9" s="30" t="s">
        <v>27</v>
      </c>
      <c r="C9" s="30"/>
      <c r="D9" s="132">
        <v>0.58199999999999996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3">
        <v>0</v>
      </c>
      <c r="K9" s="134">
        <f t="shared" si="0"/>
        <v>0.58199999999999996</v>
      </c>
      <c r="L9" s="135">
        <v>0</v>
      </c>
      <c r="M9" s="134">
        <f t="shared" si="1"/>
        <v>0.58199999999999996</v>
      </c>
      <c r="N9" s="132">
        <v>0</v>
      </c>
      <c r="O9" s="132">
        <v>0.51</v>
      </c>
      <c r="P9" s="136">
        <f t="shared" si="2"/>
        <v>1.0920000000000001</v>
      </c>
      <c r="Q9" s="137">
        <v>0.28000000000000003</v>
      </c>
      <c r="R9" s="136">
        <f t="shared" si="3"/>
        <v>0.81200000000000006</v>
      </c>
      <c r="S9" s="132">
        <v>0</v>
      </c>
      <c r="T9" s="132">
        <v>0.51</v>
      </c>
      <c r="U9" s="38"/>
      <c r="W9" s="126"/>
    </row>
    <row r="10" spans="1:24" x14ac:dyDescent="0.3">
      <c r="A10" s="116">
        <v>44200</v>
      </c>
      <c r="B10" s="30" t="s">
        <v>28</v>
      </c>
      <c r="C10" s="30"/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2.1720000000000002</v>
      </c>
      <c r="J10" s="133">
        <v>0</v>
      </c>
      <c r="K10" s="134">
        <f t="shared" si="0"/>
        <v>2.1720000000000002</v>
      </c>
      <c r="L10" s="135">
        <v>0</v>
      </c>
      <c r="M10" s="134">
        <f t="shared" si="1"/>
        <v>2.1720000000000002</v>
      </c>
      <c r="N10" s="132">
        <v>0</v>
      </c>
      <c r="O10" s="132">
        <v>0.5</v>
      </c>
      <c r="P10" s="136">
        <f t="shared" si="2"/>
        <v>2.6720000000000002</v>
      </c>
      <c r="Q10" s="137">
        <v>0.28999999999999998</v>
      </c>
      <c r="R10" s="136">
        <f t="shared" si="3"/>
        <v>2.3820000000000001</v>
      </c>
      <c r="S10" s="132">
        <v>0</v>
      </c>
      <c r="T10" s="132">
        <v>0.5</v>
      </c>
      <c r="U10" s="38"/>
      <c r="W10" s="126"/>
    </row>
    <row r="11" spans="1:24" x14ac:dyDescent="0.3">
      <c r="A11" s="116">
        <v>44201</v>
      </c>
      <c r="B11" s="30" t="s">
        <v>29</v>
      </c>
      <c r="C11" s="30"/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5.1580000000000004</v>
      </c>
      <c r="J11" s="133">
        <v>0</v>
      </c>
      <c r="K11" s="134">
        <f t="shared" si="0"/>
        <v>5.1580000000000004</v>
      </c>
      <c r="L11" s="135">
        <v>0</v>
      </c>
      <c r="M11" s="134">
        <f t="shared" si="1"/>
        <v>5.1580000000000004</v>
      </c>
      <c r="N11" s="132">
        <v>0</v>
      </c>
      <c r="O11" s="132">
        <v>0.5</v>
      </c>
      <c r="P11" s="136">
        <f t="shared" si="2"/>
        <v>5.6580000000000004</v>
      </c>
      <c r="Q11" s="137">
        <v>0.28999999999999998</v>
      </c>
      <c r="R11" s="136">
        <f t="shared" si="3"/>
        <v>5.3680000000000003</v>
      </c>
      <c r="S11" s="132">
        <v>0</v>
      </c>
      <c r="T11" s="132">
        <v>0.5</v>
      </c>
      <c r="U11" s="38"/>
      <c r="W11" s="126"/>
    </row>
    <row r="12" spans="1:24" x14ac:dyDescent="0.3">
      <c r="A12" s="116">
        <v>44202</v>
      </c>
      <c r="B12" s="30" t="s">
        <v>30</v>
      </c>
      <c r="C12" s="30"/>
      <c r="D12" s="132">
        <v>0.52600000000000002</v>
      </c>
      <c r="E12" s="132">
        <v>0</v>
      </c>
      <c r="F12" s="132">
        <v>0</v>
      </c>
      <c r="G12" s="132">
        <v>0</v>
      </c>
      <c r="H12" s="132">
        <v>0</v>
      </c>
      <c r="I12" s="132">
        <v>4.9429999999999996</v>
      </c>
      <c r="J12" s="133">
        <v>0</v>
      </c>
      <c r="K12" s="134">
        <f t="shared" si="0"/>
        <v>5.4689999999999994</v>
      </c>
      <c r="L12" s="135">
        <v>0</v>
      </c>
      <c r="M12" s="134">
        <f t="shared" si="1"/>
        <v>5.4689999999999994</v>
      </c>
      <c r="N12" s="132">
        <v>0</v>
      </c>
      <c r="O12" s="132">
        <v>0.5</v>
      </c>
      <c r="P12" s="136">
        <f t="shared" si="2"/>
        <v>5.9689999999999994</v>
      </c>
      <c r="Q12" s="137">
        <v>0.29799999999999999</v>
      </c>
      <c r="R12" s="136">
        <f t="shared" si="3"/>
        <v>5.6709999999999994</v>
      </c>
      <c r="S12" s="132">
        <v>0</v>
      </c>
      <c r="T12" s="132">
        <v>0.5</v>
      </c>
      <c r="U12" s="38"/>
      <c r="W12" s="126"/>
    </row>
    <row r="13" spans="1:24" x14ac:dyDescent="0.3">
      <c r="A13" s="116">
        <v>44203</v>
      </c>
      <c r="B13" s="30" t="s">
        <v>31</v>
      </c>
      <c r="C13" s="30"/>
      <c r="D13" s="132">
        <v>1.2030000000000001</v>
      </c>
      <c r="E13" s="132">
        <v>0</v>
      </c>
      <c r="F13" s="132">
        <v>0</v>
      </c>
      <c r="G13" s="132">
        <v>0</v>
      </c>
      <c r="H13" s="132">
        <v>0</v>
      </c>
      <c r="I13" s="132">
        <v>4.8419999999999996</v>
      </c>
      <c r="J13" s="133">
        <v>0</v>
      </c>
      <c r="K13" s="134">
        <f t="shared" si="0"/>
        <v>6.0449999999999999</v>
      </c>
      <c r="L13" s="135">
        <v>0</v>
      </c>
      <c r="M13" s="134">
        <f t="shared" si="1"/>
        <v>6.0449999999999999</v>
      </c>
      <c r="N13" s="132">
        <v>0</v>
      </c>
      <c r="O13" s="132">
        <v>0.5</v>
      </c>
      <c r="P13" s="136">
        <f t="shared" si="2"/>
        <v>6.5449999999999999</v>
      </c>
      <c r="Q13" s="137">
        <v>0.28999999999999998</v>
      </c>
      <c r="R13" s="136">
        <f t="shared" si="3"/>
        <v>6.2549999999999999</v>
      </c>
      <c r="S13" s="132">
        <v>0</v>
      </c>
      <c r="T13" s="132">
        <v>0.5</v>
      </c>
      <c r="U13" s="38"/>
      <c r="W13" s="126"/>
    </row>
    <row r="14" spans="1:24" x14ac:dyDescent="0.3">
      <c r="A14" s="116">
        <v>44204</v>
      </c>
      <c r="B14" s="30" t="s">
        <v>32</v>
      </c>
      <c r="C14" s="30"/>
      <c r="D14" s="132">
        <v>1.206</v>
      </c>
      <c r="E14" s="132">
        <v>0</v>
      </c>
      <c r="F14" s="132">
        <v>0</v>
      </c>
      <c r="G14" s="132">
        <v>0</v>
      </c>
      <c r="H14" s="132">
        <v>0</v>
      </c>
      <c r="I14" s="132">
        <v>2.5649999999999999</v>
      </c>
      <c r="J14" s="133">
        <v>0</v>
      </c>
      <c r="K14" s="134">
        <f t="shared" si="0"/>
        <v>3.7709999999999999</v>
      </c>
      <c r="L14" s="135">
        <v>0</v>
      </c>
      <c r="M14" s="134">
        <f t="shared" si="1"/>
        <v>3.7709999999999999</v>
      </c>
      <c r="N14" s="132">
        <v>0</v>
      </c>
      <c r="O14" s="132">
        <v>0.5</v>
      </c>
      <c r="P14" s="136">
        <f t="shared" si="2"/>
        <v>4.2709999999999999</v>
      </c>
      <c r="Q14" s="137">
        <v>0.28999999999999998</v>
      </c>
      <c r="R14" s="136">
        <f t="shared" si="3"/>
        <v>3.9809999999999999</v>
      </c>
      <c r="S14" s="132">
        <v>0</v>
      </c>
      <c r="T14" s="132">
        <v>0.5</v>
      </c>
      <c r="U14" s="38"/>
      <c r="W14" s="126"/>
    </row>
    <row r="15" spans="1:24" x14ac:dyDescent="0.3">
      <c r="A15" s="116">
        <v>44205</v>
      </c>
      <c r="B15" s="30" t="s">
        <v>33</v>
      </c>
      <c r="C15" s="30"/>
      <c r="D15" s="132">
        <v>1.206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3">
        <v>0</v>
      </c>
      <c r="K15" s="134">
        <f t="shared" si="0"/>
        <v>1.206</v>
      </c>
      <c r="L15" s="135">
        <v>0</v>
      </c>
      <c r="M15" s="134">
        <f t="shared" si="1"/>
        <v>1.206</v>
      </c>
      <c r="N15" s="132">
        <v>0</v>
      </c>
      <c r="O15" s="132">
        <v>0.5</v>
      </c>
      <c r="P15" s="136">
        <f t="shared" si="2"/>
        <v>1.706</v>
      </c>
      <c r="Q15" s="137">
        <v>0.28999999999999998</v>
      </c>
      <c r="R15" s="136">
        <f t="shared" si="3"/>
        <v>1.4159999999999999</v>
      </c>
      <c r="S15" s="132">
        <v>0</v>
      </c>
      <c r="T15" s="132">
        <v>0.5</v>
      </c>
      <c r="U15" s="38"/>
      <c r="W15" s="126"/>
    </row>
    <row r="16" spans="1:24" x14ac:dyDescent="0.3">
      <c r="A16" s="116">
        <v>44206</v>
      </c>
      <c r="B16" s="30" t="s">
        <v>27</v>
      </c>
      <c r="C16" s="30"/>
      <c r="D16" s="132">
        <v>0.63100000000000001</v>
      </c>
      <c r="E16" s="132">
        <v>0</v>
      </c>
      <c r="F16" s="132">
        <v>0</v>
      </c>
      <c r="G16" s="132">
        <v>0</v>
      </c>
      <c r="H16" s="132">
        <v>0</v>
      </c>
      <c r="I16" s="132">
        <v>0</v>
      </c>
      <c r="J16" s="133">
        <v>0</v>
      </c>
      <c r="K16" s="134">
        <f t="shared" si="0"/>
        <v>0.63100000000000001</v>
      </c>
      <c r="L16" s="135">
        <v>0</v>
      </c>
      <c r="M16" s="134">
        <f t="shared" si="1"/>
        <v>0.63100000000000001</v>
      </c>
      <c r="N16" s="132">
        <v>0</v>
      </c>
      <c r="O16" s="132">
        <v>0.5</v>
      </c>
      <c r="P16" s="136">
        <f t="shared" si="2"/>
        <v>1.131</v>
      </c>
      <c r="Q16" s="137">
        <v>0.28999999999999998</v>
      </c>
      <c r="R16" s="136">
        <f t="shared" si="3"/>
        <v>0.84099999999999997</v>
      </c>
      <c r="S16" s="132">
        <v>0</v>
      </c>
      <c r="T16" s="132">
        <v>0.5</v>
      </c>
      <c r="U16" s="38"/>
      <c r="W16" s="126"/>
    </row>
    <row r="17" spans="1:23" x14ac:dyDescent="0.3">
      <c r="A17" s="116">
        <v>44207</v>
      </c>
      <c r="B17" s="30" t="s">
        <v>28</v>
      </c>
      <c r="C17" s="30"/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2.911</v>
      </c>
      <c r="J17" s="133">
        <v>0</v>
      </c>
      <c r="K17" s="134">
        <f t="shared" si="0"/>
        <v>2.911</v>
      </c>
      <c r="L17" s="135">
        <v>0</v>
      </c>
      <c r="M17" s="134">
        <f t="shared" si="1"/>
        <v>2.911</v>
      </c>
      <c r="N17" s="132">
        <v>0</v>
      </c>
      <c r="O17" s="132">
        <v>0.5</v>
      </c>
      <c r="P17" s="136">
        <f t="shared" si="2"/>
        <v>3.411</v>
      </c>
      <c r="Q17" s="137">
        <v>0.28999999999999998</v>
      </c>
      <c r="R17" s="136">
        <f t="shared" si="3"/>
        <v>3.121</v>
      </c>
      <c r="S17" s="132">
        <v>0</v>
      </c>
      <c r="T17" s="132">
        <v>0.5</v>
      </c>
      <c r="U17" s="38"/>
      <c r="W17" s="126"/>
    </row>
    <row r="18" spans="1:23" x14ac:dyDescent="0.3">
      <c r="A18" s="116">
        <v>44208</v>
      </c>
      <c r="B18" s="30" t="s">
        <v>29</v>
      </c>
      <c r="C18" s="30"/>
      <c r="D18" s="132">
        <v>0.24999999999999997</v>
      </c>
      <c r="E18" s="132">
        <v>0</v>
      </c>
      <c r="F18" s="132">
        <v>0</v>
      </c>
      <c r="G18" s="132">
        <v>0</v>
      </c>
      <c r="H18" s="132">
        <v>0</v>
      </c>
      <c r="I18" s="132">
        <v>5.2539999999999996</v>
      </c>
      <c r="J18" s="133">
        <v>0</v>
      </c>
      <c r="K18" s="134">
        <f t="shared" si="0"/>
        <v>5.5039999999999996</v>
      </c>
      <c r="L18" s="135">
        <v>0</v>
      </c>
      <c r="M18" s="134">
        <f t="shared" si="1"/>
        <v>5.5039999999999996</v>
      </c>
      <c r="N18" s="132">
        <v>0.223</v>
      </c>
      <c r="O18" s="132">
        <v>0.24</v>
      </c>
      <c r="P18" s="136">
        <f t="shared" si="2"/>
        <v>5.9669999999999996</v>
      </c>
      <c r="Q18" s="137">
        <v>0.28999999999999998</v>
      </c>
      <c r="R18" s="136">
        <f t="shared" si="3"/>
        <v>5.6769999999999996</v>
      </c>
      <c r="S18" s="132">
        <v>0.223</v>
      </c>
      <c r="T18" s="132">
        <v>0.24</v>
      </c>
      <c r="U18" s="38"/>
      <c r="W18" s="126"/>
    </row>
    <row r="19" spans="1:23" x14ac:dyDescent="0.3">
      <c r="A19" s="116">
        <v>44209</v>
      </c>
      <c r="B19" s="30" t="s">
        <v>30</v>
      </c>
      <c r="C19" s="30"/>
      <c r="D19" s="132">
        <v>0.58899999999999997</v>
      </c>
      <c r="E19" s="132">
        <v>0</v>
      </c>
      <c r="F19" s="132">
        <v>0</v>
      </c>
      <c r="G19" s="132">
        <v>0</v>
      </c>
      <c r="H19" s="132">
        <v>0</v>
      </c>
      <c r="I19" s="132">
        <v>5.234</v>
      </c>
      <c r="J19" s="133">
        <v>0</v>
      </c>
      <c r="K19" s="134">
        <f t="shared" si="0"/>
        <v>5.8230000000000004</v>
      </c>
      <c r="L19" s="135">
        <v>0</v>
      </c>
      <c r="M19" s="134">
        <f t="shared" si="1"/>
        <v>5.8230000000000004</v>
      </c>
      <c r="N19" s="132">
        <v>0.42899999999999999</v>
      </c>
      <c r="O19" s="132">
        <v>0</v>
      </c>
      <c r="P19" s="136">
        <f t="shared" si="2"/>
        <v>6.2520000000000007</v>
      </c>
      <c r="Q19" s="137">
        <v>0.28999999999999998</v>
      </c>
      <c r="R19" s="136">
        <f t="shared" si="3"/>
        <v>5.9620000000000006</v>
      </c>
      <c r="S19" s="132">
        <v>0.42899999999999999</v>
      </c>
      <c r="T19" s="132">
        <v>0</v>
      </c>
      <c r="U19" s="38"/>
      <c r="W19" s="126"/>
    </row>
    <row r="20" spans="1:23" x14ac:dyDescent="0.3">
      <c r="A20" s="116">
        <v>44210</v>
      </c>
      <c r="B20" s="30" t="s">
        <v>31</v>
      </c>
      <c r="C20" s="30"/>
      <c r="D20" s="132">
        <v>0.39299999999999996</v>
      </c>
      <c r="E20" s="132">
        <v>0</v>
      </c>
      <c r="F20" s="132">
        <v>0</v>
      </c>
      <c r="G20" s="132">
        <v>0</v>
      </c>
      <c r="H20" s="132">
        <v>0</v>
      </c>
      <c r="I20" s="132">
        <v>5.23</v>
      </c>
      <c r="J20" s="133">
        <v>0</v>
      </c>
      <c r="K20" s="134">
        <f t="shared" si="0"/>
        <v>5.6230000000000002</v>
      </c>
      <c r="L20" s="135">
        <v>0</v>
      </c>
      <c r="M20" s="134">
        <f t="shared" si="1"/>
        <v>5.6230000000000002</v>
      </c>
      <c r="N20" s="132">
        <v>0.42</v>
      </c>
      <c r="O20" s="132">
        <v>0</v>
      </c>
      <c r="P20" s="136">
        <f t="shared" si="2"/>
        <v>6.0430000000000001</v>
      </c>
      <c r="Q20" s="137">
        <v>0.28999999999999998</v>
      </c>
      <c r="R20" s="136">
        <f t="shared" si="3"/>
        <v>5.7530000000000001</v>
      </c>
      <c r="S20" s="132">
        <v>0.42</v>
      </c>
      <c r="T20" s="132">
        <v>0</v>
      </c>
      <c r="U20" s="38"/>
      <c r="W20" s="126"/>
    </row>
    <row r="21" spans="1:23" x14ac:dyDescent="0.3">
      <c r="A21" s="116">
        <v>44211</v>
      </c>
      <c r="B21" s="30" t="s">
        <v>32</v>
      </c>
      <c r="C21" s="30"/>
      <c r="D21" s="132">
        <v>0.61099999999999999</v>
      </c>
      <c r="E21" s="132">
        <v>0</v>
      </c>
      <c r="F21" s="132">
        <v>0</v>
      </c>
      <c r="G21" s="132">
        <v>0</v>
      </c>
      <c r="H21" s="132">
        <v>0</v>
      </c>
      <c r="I21" s="132">
        <v>2.9540000000000002</v>
      </c>
      <c r="J21" s="133">
        <v>0</v>
      </c>
      <c r="K21" s="134">
        <f t="shared" si="0"/>
        <v>3.5650000000000004</v>
      </c>
      <c r="L21" s="135">
        <v>0</v>
      </c>
      <c r="M21" s="134">
        <f t="shared" si="1"/>
        <v>3.5650000000000004</v>
      </c>
      <c r="N21" s="132">
        <v>0.42499999999999999</v>
      </c>
      <c r="O21" s="132">
        <v>0</v>
      </c>
      <c r="P21" s="136">
        <f t="shared" si="2"/>
        <v>3.99</v>
      </c>
      <c r="Q21" s="137">
        <v>0.28999999999999998</v>
      </c>
      <c r="R21" s="136">
        <f t="shared" si="3"/>
        <v>3.7</v>
      </c>
      <c r="S21" s="132">
        <v>0.42499999999999999</v>
      </c>
      <c r="T21" s="132">
        <v>0</v>
      </c>
      <c r="U21" s="38"/>
      <c r="W21" s="126"/>
    </row>
    <row r="22" spans="1:23" x14ac:dyDescent="0.3">
      <c r="A22" s="116">
        <v>44212</v>
      </c>
      <c r="B22" s="30" t="s">
        <v>33</v>
      </c>
      <c r="C22" s="30"/>
      <c r="D22" s="132">
        <v>0.60699999999999998</v>
      </c>
      <c r="E22" s="132">
        <v>0</v>
      </c>
      <c r="F22" s="132">
        <v>0</v>
      </c>
      <c r="G22" s="132">
        <v>0</v>
      </c>
      <c r="H22" s="132">
        <v>0</v>
      </c>
      <c r="I22" s="132">
        <v>0</v>
      </c>
      <c r="J22" s="133">
        <v>0</v>
      </c>
      <c r="K22" s="134">
        <f t="shared" si="0"/>
        <v>0.60699999999999998</v>
      </c>
      <c r="L22" s="135">
        <v>0</v>
      </c>
      <c r="M22" s="134">
        <f t="shared" si="1"/>
        <v>0.60699999999999998</v>
      </c>
      <c r="N22" s="132">
        <v>0.42399999999999999</v>
      </c>
      <c r="O22" s="132">
        <v>0</v>
      </c>
      <c r="P22" s="136">
        <f t="shared" si="2"/>
        <v>1.0309999999999999</v>
      </c>
      <c r="Q22" s="137">
        <v>0.28999999999999998</v>
      </c>
      <c r="R22" s="136">
        <f t="shared" si="3"/>
        <v>0.74099999999999988</v>
      </c>
      <c r="S22" s="132">
        <v>0.42399999999999999</v>
      </c>
      <c r="T22" s="132">
        <v>0</v>
      </c>
      <c r="U22" s="38"/>
      <c r="W22" s="126"/>
    </row>
    <row r="23" spans="1:23" x14ac:dyDescent="0.3">
      <c r="A23" s="116">
        <v>44213</v>
      </c>
      <c r="B23" s="30" t="s">
        <v>27</v>
      </c>
      <c r="C23" s="30"/>
      <c r="D23" s="132">
        <v>0.58299999999999996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3">
        <v>0</v>
      </c>
      <c r="K23" s="134">
        <f t="shared" si="0"/>
        <v>0.58299999999999996</v>
      </c>
      <c r="L23" s="135">
        <v>0</v>
      </c>
      <c r="M23" s="134">
        <f t="shared" si="1"/>
        <v>0.58299999999999996</v>
      </c>
      <c r="N23" s="132">
        <v>0.42399999999999999</v>
      </c>
      <c r="O23" s="132">
        <v>0</v>
      </c>
      <c r="P23" s="136">
        <f t="shared" si="2"/>
        <v>1.0069999999999999</v>
      </c>
      <c r="Q23" s="137">
        <v>0.28999999999999998</v>
      </c>
      <c r="R23" s="136">
        <f t="shared" si="3"/>
        <v>0.71699999999999986</v>
      </c>
      <c r="S23" s="132">
        <v>0.42399999999999999</v>
      </c>
      <c r="T23" s="132">
        <v>0</v>
      </c>
      <c r="U23" s="38"/>
      <c r="W23" s="126"/>
    </row>
    <row r="24" spans="1:23" x14ac:dyDescent="0.3">
      <c r="A24" s="116">
        <v>44214</v>
      </c>
      <c r="B24" s="30" t="s">
        <v>28</v>
      </c>
      <c r="C24" s="30"/>
      <c r="D24" s="132">
        <v>0.57400000000000007</v>
      </c>
      <c r="E24" s="132">
        <v>0</v>
      </c>
      <c r="F24" s="132">
        <v>0</v>
      </c>
      <c r="G24" s="132">
        <v>0</v>
      </c>
      <c r="H24" s="132">
        <v>0</v>
      </c>
      <c r="I24" s="132">
        <v>3.3969999999999998</v>
      </c>
      <c r="J24" s="133">
        <v>0</v>
      </c>
      <c r="K24" s="134">
        <f t="shared" si="0"/>
        <v>3.9710000000000001</v>
      </c>
      <c r="L24" s="135">
        <v>0</v>
      </c>
      <c r="M24" s="134">
        <f t="shared" si="1"/>
        <v>3.9710000000000001</v>
      </c>
      <c r="N24" s="132">
        <v>0.42599999999999999</v>
      </c>
      <c r="O24" s="132">
        <v>0</v>
      </c>
      <c r="P24" s="136">
        <f t="shared" si="2"/>
        <v>4.3970000000000002</v>
      </c>
      <c r="Q24" s="137">
        <v>0.28999999999999998</v>
      </c>
      <c r="R24" s="136">
        <f t="shared" si="3"/>
        <v>4.1070000000000002</v>
      </c>
      <c r="S24" s="132">
        <v>0.42599999999999999</v>
      </c>
      <c r="T24" s="132">
        <v>0</v>
      </c>
      <c r="U24" s="38"/>
      <c r="W24" s="126"/>
    </row>
    <row r="25" spans="1:23" x14ac:dyDescent="0.3">
      <c r="A25" s="116">
        <v>44215</v>
      </c>
      <c r="B25" s="30" t="s">
        <v>29</v>
      </c>
      <c r="C25" s="30"/>
      <c r="D25" s="132">
        <v>0.56099999999999994</v>
      </c>
      <c r="E25" s="132">
        <v>0</v>
      </c>
      <c r="F25" s="132">
        <v>0</v>
      </c>
      <c r="G25" s="132">
        <v>0</v>
      </c>
      <c r="H25" s="132">
        <v>0</v>
      </c>
      <c r="I25" s="132">
        <v>5.258</v>
      </c>
      <c r="J25" s="133">
        <v>0</v>
      </c>
      <c r="K25" s="134">
        <f t="shared" si="0"/>
        <v>5.819</v>
      </c>
      <c r="L25" s="135">
        <v>0</v>
      </c>
      <c r="M25" s="134">
        <f t="shared" si="1"/>
        <v>5.819</v>
      </c>
      <c r="N25" s="132">
        <v>0.42499999999999999</v>
      </c>
      <c r="O25" s="132">
        <v>0</v>
      </c>
      <c r="P25" s="136">
        <f t="shared" si="2"/>
        <v>6.2439999999999998</v>
      </c>
      <c r="Q25" s="137">
        <v>0.28999999999999998</v>
      </c>
      <c r="R25" s="136">
        <f t="shared" si="3"/>
        <v>5.9539999999999997</v>
      </c>
      <c r="S25" s="132">
        <v>0.42499999999999999</v>
      </c>
      <c r="T25" s="132">
        <v>0</v>
      </c>
      <c r="U25" s="38"/>
      <c r="W25" s="126"/>
    </row>
    <row r="26" spans="1:23" x14ac:dyDescent="0.3">
      <c r="A26" s="116">
        <v>44216</v>
      </c>
      <c r="B26" s="30" t="s">
        <v>30</v>
      </c>
      <c r="C26" s="30"/>
      <c r="D26" s="132">
        <v>0.54800000000000004</v>
      </c>
      <c r="E26" s="132">
        <v>0</v>
      </c>
      <c r="F26" s="132">
        <v>0</v>
      </c>
      <c r="G26" s="132">
        <v>0</v>
      </c>
      <c r="H26" s="132">
        <v>0</v>
      </c>
      <c r="I26" s="132">
        <v>5.2720000000000002</v>
      </c>
      <c r="J26" s="133">
        <v>0</v>
      </c>
      <c r="K26" s="134">
        <f t="shared" si="0"/>
        <v>5.82</v>
      </c>
      <c r="L26" s="135">
        <v>0</v>
      </c>
      <c r="M26" s="134">
        <f t="shared" si="1"/>
        <v>5.82</v>
      </c>
      <c r="N26" s="132">
        <v>0.42599999999999999</v>
      </c>
      <c r="O26" s="132">
        <v>0</v>
      </c>
      <c r="P26" s="136">
        <f t="shared" si="2"/>
        <v>6.2460000000000004</v>
      </c>
      <c r="Q26" s="137">
        <v>0.28999999999999998</v>
      </c>
      <c r="R26" s="136">
        <f t="shared" si="3"/>
        <v>5.9560000000000004</v>
      </c>
      <c r="S26" s="132">
        <v>0.42599999999999999</v>
      </c>
      <c r="T26" s="132">
        <v>0</v>
      </c>
      <c r="U26" s="38"/>
      <c r="W26" s="126"/>
    </row>
    <row r="27" spans="1:23" x14ac:dyDescent="0.3">
      <c r="A27" s="116">
        <v>44217</v>
      </c>
      <c r="B27" s="30" t="s">
        <v>31</v>
      </c>
      <c r="C27" s="30"/>
      <c r="D27" s="132">
        <v>0.58099999999999996</v>
      </c>
      <c r="E27" s="132">
        <v>0</v>
      </c>
      <c r="F27" s="132">
        <v>0</v>
      </c>
      <c r="G27" s="132">
        <v>0</v>
      </c>
      <c r="H27" s="132">
        <v>0</v>
      </c>
      <c r="I27" s="132">
        <v>3.7919999999999998</v>
      </c>
      <c r="J27" s="133">
        <v>0</v>
      </c>
      <c r="K27" s="134">
        <f t="shared" si="0"/>
        <v>4.3729999999999993</v>
      </c>
      <c r="L27" s="135">
        <v>0</v>
      </c>
      <c r="M27" s="134">
        <f t="shared" si="1"/>
        <v>4.3729999999999993</v>
      </c>
      <c r="N27" s="132">
        <v>0.42199999999999999</v>
      </c>
      <c r="O27" s="132">
        <v>0</v>
      </c>
      <c r="P27" s="136">
        <f t="shared" si="2"/>
        <v>4.794999999999999</v>
      </c>
      <c r="Q27" s="137">
        <v>0.28999999999999998</v>
      </c>
      <c r="R27" s="136">
        <f t="shared" si="3"/>
        <v>4.504999999999999</v>
      </c>
      <c r="S27" s="132">
        <v>0.42199999999999999</v>
      </c>
      <c r="T27" s="132">
        <v>0</v>
      </c>
      <c r="U27" s="38"/>
      <c r="W27" s="126"/>
    </row>
    <row r="28" spans="1:23" x14ac:dyDescent="0.3">
      <c r="A28" s="116">
        <v>44218</v>
      </c>
      <c r="B28" s="30" t="s">
        <v>32</v>
      </c>
      <c r="C28" s="30"/>
      <c r="D28" s="132">
        <v>0.13400000000000006</v>
      </c>
      <c r="E28" s="132">
        <v>9.8000000000000004E-2</v>
      </c>
      <c r="F28" s="132">
        <v>0</v>
      </c>
      <c r="G28" s="132">
        <v>0</v>
      </c>
      <c r="H28" s="132">
        <v>0</v>
      </c>
      <c r="I28" s="132">
        <v>0</v>
      </c>
      <c r="J28" s="133">
        <v>0</v>
      </c>
      <c r="K28" s="134">
        <f t="shared" si="0"/>
        <v>0.23200000000000007</v>
      </c>
      <c r="L28" s="135">
        <v>0</v>
      </c>
      <c r="M28" s="134">
        <f t="shared" si="1"/>
        <v>0.23200000000000007</v>
      </c>
      <c r="N28" s="132">
        <v>0.42</v>
      </c>
      <c r="O28" s="132">
        <v>0</v>
      </c>
      <c r="P28" s="136">
        <f t="shared" si="2"/>
        <v>0.65200000000000002</v>
      </c>
      <c r="Q28" s="137">
        <v>0.28999999999999998</v>
      </c>
      <c r="R28" s="136">
        <f t="shared" si="3"/>
        <v>0.36200000000000004</v>
      </c>
      <c r="S28" s="132">
        <v>0.42</v>
      </c>
      <c r="T28" s="132">
        <v>0</v>
      </c>
      <c r="U28" s="38"/>
      <c r="W28" s="126"/>
    </row>
    <row r="29" spans="1:23" x14ac:dyDescent="0.3">
      <c r="A29" s="116">
        <v>44219</v>
      </c>
      <c r="B29" s="30" t="s">
        <v>33</v>
      </c>
      <c r="C29" s="30"/>
      <c r="D29" s="132">
        <v>1.151</v>
      </c>
      <c r="E29" s="132">
        <v>0.17299999999999999</v>
      </c>
      <c r="F29" s="132">
        <v>0</v>
      </c>
      <c r="G29" s="132">
        <v>0</v>
      </c>
      <c r="H29" s="132">
        <v>0</v>
      </c>
      <c r="I29" s="132">
        <v>0</v>
      </c>
      <c r="J29" s="133">
        <v>0</v>
      </c>
      <c r="K29" s="134">
        <f t="shared" si="0"/>
        <v>1.3240000000000001</v>
      </c>
      <c r="L29" s="135">
        <v>0</v>
      </c>
      <c r="M29" s="134">
        <f t="shared" si="1"/>
        <v>1.3240000000000001</v>
      </c>
      <c r="N29" s="132">
        <v>0.42099999999999999</v>
      </c>
      <c r="O29" s="132">
        <v>0</v>
      </c>
      <c r="P29" s="136">
        <f t="shared" si="2"/>
        <v>1.7450000000000001</v>
      </c>
      <c r="Q29" s="137">
        <v>0.28999999999999998</v>
      </c>
      <c r="R29" s="136">
        <f t="shared" si="3"/>
        <v>1.4550000000000001</v>
      </c>
      <c r="S29" s="132">
        <v>0.42099999999999999</v>
      </c>
      <c r="T29" s="132">
        <v>0</v>
      </c>
      <c r="U29" s="38"/>
      <c r="W29" s="126"/>
    </row>
    <row r="30" spans="1:23" x14ac:dyDescent="0.3">
      <c r="A30" s="116">
        <v>44220</v>
      </c>
      <c r="B30" s="30" t="s">
        <v>27</v>
      </c>
      <c r="C30" s="30"/>
      <c r="D30" s="132">
        <v>1.589</v>
      </c>
      <c r="E30" s="132">
        <v>0</v>
      </c>
      <c r="F30" s="132">
        <v>0</v>
      </c>
      <c r="G30" s="132">
        <v>0</v>
      </c>
      <c r="H30" s="132">
        <v>0</v>
      </c>
      <c r="I30" s="132">
        <v>0</v>
      </c>
      <c r="J30" s="133">
        <v>0</v>
      </c>
      <c r="K30" s="134">
        <f t="shared" si="0"/>
        <v>1.589</v>
      </c>
      <c r="L30" s="135">
        <v>0</v>
      </c>
      <c r="M30" s="134">
        <f t="shared" si="1"/>
        <v>1.589</v>
      </c>
      <c r="N30" s="132">
        <v>0.42699999999999999</v>
      </c>
      <c r="O30" s="132">
        <v>0</v>
      </c>
      <c r="P30" s="136">
        <f t="shared" si="2"/>
        <v>2.016</v>
      </c>
      <c r="Q30" s="137">
        <v>0.28999999999999998</v>
      </c>
      <c r="R30" s="136">
        <f t="shared" si="3"/>
        <v>1.726</v>
      </c>
      <c r="S30" s="132">
        <v>0.42699999999999999</v>
      </c>
      <c r="T30" s="132">
        <v>0</v>
      </c>
      <c r="U30" s="38"/>
      <c r="W30" s="126"/>
    </row>
    <row r="31" spans="1:23" x14ac:dyDescent="0.3">
      <c r="A31" s="116">
        <v>44221</v>
      </c>
      <c r="B31" s="30" t="s">
        <v>28</v>
      </c>
      <c r="C31" s="30"/>
      <c r="D31" s="132">
        <v>0.52400000000000002</v>
      </c>
      <c r="E31" s="132">
        <v>0</v>
      </c>
      <c r="F31" s="132">
        <v>0</v>
      </c>
      <c r="G31" s="132">
        <v>0</v>
      </c>
      <c r="H31" s="132">
        <v>0</v>
      </c>
      <c r="I31" s="132">
        <v>2.6469999999999998</v>
      </c>
      <c r="J31" s="133">
        <v>0</v>
      </c>
      <c r="K31" s="134">
        <f t="shared" si="0"/>
        <v>3.1709999999999998</v>
      </c>
      <c r="L31" s="135">
        <v>0</v>
      </c>
      <c r="M31" s="134">
        <f t="shared" si="1"/>
        <v>3.1709999999999998</v>
      </c>
      <c r="N31" s="132">
        <v>0.42599999999999999</v>
      </c>
      <c r="O31" s="132">
        <v>0</v>
      </c>
      <c r="P31" s="136">
        <f t="shared" si="2"/>
        <v>3.597</v>
      </c>
      <c r="Q31" s="137">
        <v>0.28999999999999998</v>
      </c>
      <c r="R31" s="136">
        <f t="shared" si="3"/>
        <v>3.3069999999999999</v>
      </c>
      <c r="S31" s="132">
        <v>0.42599999999999999</v>
      </c>
      <c r="T31" s="132">
        <v>0</v>
      </c>
      <c r="U31" s="38"/>
      <c r="W31" s="126"/>
    </row>
    <row r="32" spans="1:23" x14ac:dyDescent="0.3">
      <c r="A32" s="116">
        <v>44222</v>
      </c>
      <c r="B32" s="30" t="s">
        <v>29</v>
      </c>
      <c r="C32" s="30"/>
      <c r="D32" s="132">
        <v>0.48200000000000004</v>
      </c>
      <c r="E32" s="132">
        <v>0.115</v>
      </c>
      <c r="F32" s="132">
        <v>0</v>
      </c>
      <c r="G32" s="132">
        <v>0</v>
      </c>
      <c r="H32" s="132">
        <v>0</v>
      </c>
      <c r="I32" s="132">
        <v>5.2329999999999997</v>
      </c>
      <c r="J32" s="133">
        <v>0</v>
      </c>
      <c r="K32" s="134">
        <f t="shared" si="0"/>
        <v>5.83</v>
      </c>
      <c r="L32" s="135">
        <v>0</v>
      </c>
      <c r="M32" s="134">
        <f t="shared" si="1"/>
        <v>5.83</v>
      </c>
      <c r="N32" s="132">
        <v>0.42499999999999999</v>
      </c>
      <c r="O32" s="132">
        <v>0</v>
      </c>
      <c r="P32" s="136">
        <f t="shared" si="2"/>
        <v>6.2549999999999999</v>
      </c>
      <c r="Q32" s="137">
        <v>0.28999999999999998</v>
      </c>
      <c r="R32" s="136">
        <f t="shared" si="3"/>
        <v>5.9649999999999999</v>
      </c>
      <c r="S32" s="132">
        <v>0.42499999999999999</v>
      </c>
      <c r="T32" s="132">
        <v>0</v>
      </c>
      <c r="U32" s="38"/>
      <c r="W32" s="126"/>
    </row>
    <row r="33" spans="1:23" x14ac:dyDescent="0.3">
      <c r="A33" s="116">
        <v>44223</v>
      </c>
      <c r="B33" s="30" t="s">
        <v>30</v>
      </c>
      <c r="C33" s="30"/>
      <c r="D33" s="132">
        <v>0.55600000000000005</v>
      </c>
      <c r="E33" s="132">
        <v>8.5999999999999993E-2</v>
      </c>
      <c r="F33" s="132">
        <v>0</v>
      </c>
      <c r="G33" s="132">
        <v>0</v>
      </c>
      <c r="H33" s="132">
        <v>0</v>
      </c>
      <c r="I33" s="132">
        <v>4.1529999999999996</v>
      </c>
      <c r="J33" s="133">
        <v>0</v>
      </c>
      <c r="K33" s="134">
        <f t="shared" si="0"/>
        <v>4.7949999999999999</v>
      </c>
      <c r="L33" s="135">
        <v>0</v>
      </c>
      <c r="M33" s="134">
        <f t="shared" si="1"/>
        <v>4.7949999999999999</v>
      </c>
      <c r="N33" s="132">
        <v>0.42699999999999999</v>
      </c>
      <c r="O33" s="132">
        <v>0</v>
      </c>
      <c r="P33" s="136">
        <f t="shared" si="2"/>
        <v>5.2219999999999995</v>
      </c>
      <c r="Q33" s="137">
        <v>0.28999999999999998</v>
      </c>
      <c r="R33" s="136">
        <f t="shared" si="3"/>
        <v>4.9319999999999995</v>
      </c>
      <c r="S33" s="132">
        <v>0.42699999999999999</v>
      </c>
      <c r="T33" s="132">
        <v>0</v>
      </c>
      <c r="U33" s="38"/>
      <c r="W33" s="126"/>
    </row>
    <row r="34" spans="1:23" x14ac:dyDescent="0.3">
      <c r="A34" s="116">
        <v>44224</v>
      </c>
      <c r="B34" s="30" t="s">
        <v>52</v>
      </c>
      <c r="C34" s="30"/>
      <c r="D34" s="132">
        <v>0.58499999999999996</v>
      </c>
      <c r="E34" s="132">
        <v>0.53400000000000003</v>
      </c>
      <c r="F34" s="132">
        <v>0</v>
      </c>
      <c r="G34" s="132">
        <v>0</v>
      </c>
      <c r="H34" s="132">
        <v>2E-3</v>
      </c>
      <c r="I34" s="132">
        <v>4.8170000000000002</v>
      </c>
      <c r="J34" s="133">
        <v>0</v>
      </c>
      <c r="K34" s="134">
        <f t="shared" si="0"/>
        <v>5.9380000000000006</v>
      </c>
      <c r="L34" s="135">
        <v>0</v>
      </c>
      <c r="M34" s="134">
        <f t="shared" si="1"/>
        <v>5.9380000000000006</v>
      </c>
      <c r="N34" s="132">
        <v>0.42099999999999999</v>
      </c>
      <c r="O34" s="132">
        <v>0</v>
      </c>
      <c r="P34" s="136">
        <f t="shared" si="2"/>
        <v>6.3590000000000009</v>
      </c>
      <c r="Q34" s="137">
        <v>0.28999999999999998</v>
      </c>
      <c r="R34" s="136">
        <f t="shared" si="3"/>
        <v>6.0690000000000008</v>
      </c>
      <c r="S34" s="132">
        <v>0.42099999999999999</v>
      </c>
      <c r="T34" s="132">
        <v>0</v>
      </c>
      <c r="U34" s="38"/>
      <c r="W34" s="126"/>
    </row>
    <row r="35" spans="1:23" x14ac:dyDescent="0.3">
      <c r="A35" s="116">
        <v>44225</v>
      </c>
      <c r="B35" s="30" t="s">
        <v>32</v>
      </c>
      <c r="C35" s="30"/>
      <c r="D35" s="132">
        <v>0.57400000000000007</v>
      </c>
      <c r="E35" s="132">
        <v>0.83399999999999996</v>
      </c>
      <c r="F35" s="132">
        <v>0.04</v>
      </c>
      <c r="G35" s="132">
        <v>0</v>
      </c>
      <c r="H35" s="132">
        <v>0</v>
      </c>
      <c r="I35" s="132">
        <v>3.645</v>
      </c>
      <c r="J35" s="133">
        <v>0</v>
      </c>
      <c r="K35" s="134">
        <f t="shared" si="0"/>
        <v>5.093</v>
      </c>
      <c r="L35" s="135">
        <v>0</v>
      </c>
      <c r="M35" s="134">
        <f t="shared" si="1"/>
        <v>5.093</v>
      </c>
      <c r="N35" s="132">
        <v>0.42499999999999999</v>
      </c>
      <c r="O35" s="132">
        <v>0</v>
      </c>
      <c r="P35" s="136">
        <f t="shared" si="2"/>
        <v>5.5179999999999998</v>
      </c>
      <c r="Q35" s="137">
        <v>0.28999999999999998</v>
      </c>
      <c r="R35" s="136">
        <f t="shared" si="3"/>
        <v>5.2279999999999998</v>
      </c>
      <c r="S35" s="132">
        <v>0.42499999999999999</v>
      </c>
      <c r="T35" s="132">
        <v>0</v>
      </c>
      <c r="U35" s="38"/>
      <c r="W35" s="126"/>
    </row>
    <row r="36" spans="1:23" x14ac:dyDescent="0.3">
      <c r="A36" s="116">
        <v>44226</v>
      </c>
      <c r="B36" s="30" t="s">
        <v>33</v>
      </c>
      <c r="C36" s="30"/>
      <c r="D36" s="132">
        <v>0.52699999999999991</v>
      </c>
      <c r="E36" s="132">
        <v>0.33400000000000002</v>
      </c>
      <c r="F36" s="132">
        <v>0</v>
      </c>
      <c r="G36" s="132">
        <v>0</v>
      </c>
      <c r="H36" s="132">
        <v>0</v>
      </c>
      <c r="I36" s="132">
        <v>0</v>
      </c>
      <c r="J36" s="133">
        <v>0</v>
      </c>
      <c r="K36" s="134">
        <f t="shared" si="0"/>
        <v>0.86099999999999999</v>
      </c>
      <c r="L36" s="135">
        <v>0</v>
      </c>
      <c r="M36" s="134">
        <f t="shared" si="1"/>
        <v>0.86099999999999999</v>
      </c>
      <c r="N36" s="132">
        <v>0.42399999999999999</v>
      </c>
      <c r="O36" s="132">
        <v>0</v>
      </c>
      <c r="P36" s="136">
        <f t="shared" si="2"/>
        <v>1.2849999999999999</v>
      </c>
      <c r="Q36" s="137">
        <v>0.28999999999999998</v>
      </c>
      <c r="R36" s="136">
        <f t="shared" si="3"/>
        <v>0.99499999999999988</v>
      </c>
      <c r="S36" s="132">
        <v>0.42399999999999999</v>
      </c>
      <c r="T36" s="132">
        <v>0</v>
      </c>
      <c r="U36" s="38"/>
      <c r="W36" s="126"/>
    </row>
    <row r="37" spans="1:23" x14ac:dyDescent="0.3">
      <c r="A37" s="116">
        <v>44227</v>
      </c>
      <c r="B37" s="30" t="s">
        <v>27</v>
      </c>
      <c r="C37" s="30"/>
      <c r="D37" s="132">
        <v>0.59400000000000008</v>
      </c>
      <c r="E37" s="132">
        <v>0</v>
      </c>
      <c r="F37" s="132">
        <v>0</v>
      </c>
      <c r="G37" s="132">
        <v>0</v>
      </c>
      <c r="H37" s="132">
        <v>0</v>
      </c>
      <c r="I37" s="132">
        <v>0</v>
      </c>
      <c r="J37" s="133">
        <v>0</v>
      </c>
      <c r="K37" s="134">
        <f t="shared" si="0"/>
        <v>0.59400000000000008</v>
      </c>
      <c r="L37" s="135">
        <v>0</v>
      </c>
      <c r="M37" s="134">
        <f t="shared" si="1"/>
        <v>0.59400000000000008</v>
      </c>
      <c r="N37" s="132">
        <v>0.42199999999999999</v>
      </c>
      <c r="O37" s="132">
        <v>0</v>
      </c>
      <c r="P37" s="136">
        <f t="shared" si="2"/>
        <v>1.016</v>
      </c>
      <c r="Q37" s="137">
        <v>0.28999999999999998</v>
      </c>
      <c r="R37" s="136">
        <f t="shared" si="3"/>
        <v>0.72599999999999998</v>
      </c>
      <c r="S37" s="132">
        <v>0.42199999999999999</v>
      </c>
      <c r="T37" s="132">
        <v>0</v>
      </c>
      <c r="U37" s="38"/>
      <c r="W37" s="126"/>
    </row>
    <row r="38" spans="1:23" ht="15.75" customHeight="1" thickBot="1" x14ac:dyDescent="0.35">
      <c r="A38" s="51"/>
      <c r="B38" s="52"/>
      <c r="C38" s="52" t="s">
        <v>34</v>
      </c>
      <c r="D38" s="53">
        <f t="shared" ref="D38:T38" si="4">SUM(D7:D37)</f>
        <v>20.600000000000005</v>
      </c>
      <c r="E38" s="54">
        <f t="shared" si="4"/>
        <v>2.1739999999999999</v>
      </c>
      <c r="F38" s="54">
        <f t="shared" si="4"/>
        <v>0.04</v>
      </c>
      <c r="G38" s="54">
        <f t="shared" si="4"/>
        <v>0</v>
      </c>
      <c r="H38" s="54">
        <f t="shared" si="4"/>
        <v>2E-3</v>
      </c>
      <c r="I38" s="55">
        <f t="shared" si="4"/>
        <v>79.47699999999999</v>
      </c>
      <c r="J38" s="54">
        <f t="shared" si="4"/>
        <v>0</v>
      </c>
      <c r="K38" s="56">
        <f t="shared" si="4"/>
        <v>102.29300000000001</v>
      </c>
      <c r="L38" s="54">
        <f t="shared" si="4"/>
        <v>0</v>
      </c>
      <c r="M38" s="57">
        <f t="shared" si="4"/>
        <v>102.29300000000001</v>
      </c>
      <c r="N38" s="53">
        <f t="shared" si="4"/>
        <v>8.282</v>
      </c>
      <c r="O38" s="55">
        <f t="shared" si="4"/>
        <v>5.7700000000000005</v>
      </c>
      <c r="P38" s="58">
        <f t="shared" si="4"/>
        <v>116.345</v>
      </c>
      <c r="Q38" s="59">
        <f t="shared" si="4"/>
        <v>8.977999999999998</v>
      </c>
      <c r="R38" s="60">
        <f t="shared" si="4"/>
        <v>107.367</v>
      </c>
      <c r="S38" s="61">
        <f t="shared" si="4"/>
        <v>8.282</v>
      </c>
      <c r="T38" s="62">
        <f t="shared" si="4"/>
        <v>5.7700000000000005</v>
      </c>
      <c r="U38" s="63"/>
      <c r="W38" s="126"/>
    </row>
    <row r="39" spans="1:23" ht="15" thickBot="1" x14ac:dyDescent="0.35">
      <c r="U39" s="3"/>
      <c r="W39" s="126"/>
    </row>
    <row r="40" spans="1:23" ht="15" thickBot="1" x14ac:dyDescent="0.35">
      <c r="A40" t="s">
        <v>35</v>
      </c>
      <c r="B40" s="21"/>
      <c r="C40" s="21"/>
      <c r="D40" s="64">
        <f t="shared" ref="D40:K40" si="5">+D38/$P38</f>
        <v>0.1770596072027161</v>
      </c>
      <c r="E40" s="65">
        <f t="shared" si="5"/>
        <v>1.8685805148480811E-2</v>
      </c>
      <c r="F40" s="65">
        <f t="shared" si="5"/>
        <v>3.4380506252954576E-4</v>
      </c>
      <c r="G40" s="65">
        <f t="shared" si="5"/>
        <v>0</v>
      </c>
      <c r="H40" s="65">
        <f t="shared" si="5"/>
        <v>1.7190253126477288E-5</v>
      </c>
      <c r="I40" s="65">
        <f t="shared" si="5"/>
        <v>0.68311487386651759</v>
      </c>
      <c r="J40" s="65">
        <f t="shared" si="5"/>
        <v>0</v>
      </c>
      <c r="K40" s="65">
        <f t="shared" si="5"/>
        <v>0.87922128153337065</v>
      </c>
      <c r="L40" s="65"/>
      <c r="M40" s="65"/>
      <c r="N40" s="65">
        <f>+N38/$P38</f>
        <v>7.1184838196742442E-2</v>
      </c>
      <c r="O40" s="65">
        <f>+O38/$P38</f>
        <v>4.9593880269886981E-2</v>
      </c>
      <c r="P40" s="66">
        <f>+P38/$P38</f>
        <v>1</v>
      </c>
      <c r="R40" s="67">
        <f>1-(T40+S40)</f>
        <v>0.86912179720025706</v>
      </c>
      <c r="T40" s="68">
        <f>+(T38+S38)/R38</f>
        <v>0.13087820279974294</v>
      </c>
      <c r="U40" s="3"/>
      <c r="W40" s="126"/>
    </row>
    <row r="41" spans="1:23" x14ac:dyDescent="0.3">
      <c r="A41" s="21"/>
      <c r="B41" s="21"/>
      <c r="C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R41" t="s">
        <v>36</v>
      </c>
      <c r="T41" t="s">
        <v>37</v>
      </c>
      <c r="U41" s="3"/>
      <c r="W41" s="126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abSelected="1" zoomScale="60" zoomScaleNormal="60" workbookViewId="0">
      <selection activeCell="W8" sqref="W8"/>
    </sheetView>
  </sheetViews>
  <sheetFormatPr defaultRowHeight="14.4" x14ac:dyDescent="0.3"/>
  <cols>
    <col min="1" max="1" width="13.88671875" customWidth="1"/>
    <col min="3" max="3" width="9.33203125" bestFit="1" customWidth="1"/>
    <col min="4" max="4" width="13.44140625" customWidth="1"/>
    <col min="5" max="5" width="10.33203125" customWidth="1"/>
    <col min="6" max="6" width="9.33203125" customWidth="1"/>
    <col min="7" max="7" width="12.88671875" bestFit="1" customWidth="1"/>
    <col min="8" max="8" width="9.33203125" bestFit="1" customWidth="1"/>
    <col min="9" max="9" width="10.88671875" customWidth="1"/>
    <col min="10" max="10" width="10.109375" bestFit="1" customWidth="1"/>
    <col min="11" max="11" width="12.44140625" customWidth="1"/>
    <col min="12" max="12" width="10" customWidth="1"/>
    <col min="13" max="13" width="13.44140625" bestFit="1" customWidth="1"/>
    <col min="14" max="14" width="8.44140625" customWidth="1"/>
    <col min="15" max="15" width="8.5546875" customWidth="1"/>
    <col min="16" max="16" width="14" customWidth="1"/>
    <col min="17" max="17" width="11.33203125" customWidth="1"/>
    <col min="18" max="18" width="16.109375" customWidth="1"/>
    <col min="19" max="19" width="10.44140625" customWidth="1"/>
    <col min="20" max="20" width="8.44140625" customWidth="1"/>
    <col min="21" max="22" width="9.33203125" bestFit="1" customWidth="1"/>
    <col min="23" max="23" width="62" style="125" customWidth="1"/>
  </cols>
  <sheetData>
    <row r="1" spans="1:24" ht="16.5" customHeight="1" x14ac:dyDescent="0.3">
      <c r="A1" s="140" t="s">
        <v>0</v>
      </c>
      <c r="B1" s="141"/>
      <c r="C1" s="141"/>
      <c r="D1" s="141"/>
      <c r="E1" s="141"/>
      <c r="F1" s="141"/>
      <c r="G1" s="141"/>
      <c r="H1" s="141"/>
      <c r="I1" s="14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5">
      <c r="A2" s="143"/>
      <c r="B2" s="144"/>
      <c r="C2" s="144"/>
      <c r="D2" s="144"/>
      <c r="E2" s="144"/>
      <c r="F2" s="144"/>
      <c r="G2" s="144"/>
      <c r="H2" s="144"/>
      <c r="I2" s="145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 s="126"/>
    </row>
    <row r="3" spans="1:24" ht="26.4" thickBot="1" x14ac:dyDescent="0.35">
      <c r="A3" s="128"/>
      <c r="B3" s="129"/>
      <c r="C3" s="129"/>
      <c r="D3" s="130">
        <v>2021</v>
      </c>
      <c r="E3" s="130"/>
      <c r="F3" s="130"/>
      <c r="G3" s="130"/>
      <c r="H3" s="130"/>
      <c r="I3" s="131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 s="126"/>
    </row>
    <row r="4" spans="1:24" ht="16.5" customHeight="1" thickBot="1" x14ac:dyDescent="0.35">
      <c r="A4" s="6"/>
      <c r="B4" s="7"/>
      <c r="C4" s="8"/>
      <c r="D4" s="146" t="s">
        <v>1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8"/>
      <c r="R4" s="9"/>
      <c r="S4" s="10"/>
      <c r="T4" s="11"/>
      <c r="W4" s="126"/>
    </row>
    <row r="5" spans="1:24" ht="69" customHeight="1" thickBot="1" x14ac:dyDescent="0.65">
      <c r="A5" s="12" t="s">
        <v>2</v>
      </c>
      <c r="B5" s="123" t="s">
        <v>39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138" t="s">
        <v>13</v>
      </c>
      <c r="O5" s="139"/>
      <c r="P5" s="149" t="s">
        <v>14</v>
      </c>
      <c r="Q5" s="151" t="s">
        <v>15</v>
      </c>
      <c r="R5" s="153" t="s">
        <v>16</v>
      </c>
      <c r="S5" s="138" t="s">
        <v>13</v>
      </c>
      <c r="T5" s="139"/>
      <c r="W5" s="126"/>
      <c r="X5" s="115" t="s">
        <v>17</v>
      </c>
    </row>
    <row r="6" spans="1:24" ht="31.2" x14ac:dyDescent="0.6">
      <c r="A6" s="20" t="s">
        <v>18</v>
      </c>
      <c r="B6" s="21" t="s">
        <v>19</v>
      </c>
      <c r="C6" s="21"/>
      <c r="D6" s="22" t="s">
        <v>20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22</v>
      </c>
      <c r="J6" s="22"/>
      <c r="K6" s="24" t="s">
        <v>23</v>
      </c>
      <c r="L6" s="25" t="s">
        <v>24</v>
      </c>
      <c r="M6" s="25" t="s">
        <v>17</v>
      </c>
      <c r="N6" s="26" t="s">
        <v>25</v>
      </c>
      <c r="O6" s="27" t="s">
        <v>26</v>
      </c>
      <c r="P6" s="150"/>
      <c r="Q6" s="152"/>
      <c r="R6" s="154"/>
      <c r="S6" s="26" t="s">
        <v>25</v>
      </c>
      <c r="T6" s="27" t="s">
        <v>26</v>
      </c>
      <c r="U6" s="28"/>
      <c r="W6" s="126"/>
      <c r="X6" s="115"/>
    </row>
    <row r="7" spans="1:24" ht="31.2" x14ac:dyDescent="0.6">
      <c r="A7" s="116">
        <v>44228</v>
      </c>
      <c r="B7" s="30" t="s">
        <v>28</v>
      </c>
      <c r="C7" s="30"/>
      <c r="D7" s="132">
        <v>0.44800000000000001</v>
      </c>
      <c r="E7" s="132">
        <v>0</v>
      </c>
      <c r="F7" s="132">
        <v>0</v>
      </c>
      <c r="G7" s="132">
        <v>0</v>
      </c>
      <c r="H7" s="132">
        <v>0</v>
      </c>
      <c r="I7" s="132">
        <v>2.8919999999999999</v>
      </c>
      <c r="J7" s="133">
        <v>0</v>
      </c>
      <c r="K7" s="134">
        <f t="shared" ref="K7:K34" si="0">SUM(D7:I7)</f>
        <v>3.34</v>
      </c>
      <c r="L7" s="135">
        <v>0</v>
      </c>
      <c r="M7" s="134">
        <f t="shared" ref="M7:M34" si="1">+K7-L7</f>
        <v>3.34</v>
      </c>
      <c r="N7" s="132">
        <v>0.42399999999999999</v>
      </c>
      <c r="O7" s="132">
        <v>0</v>
      </c>
      <c r="P7" s="136">
        <f t="shared" ref="P7:P34" si="2">SUM(M7:O7)</f>
        <v>3.7639999999999998</v>
      </c>
      <c r="Q7" s="137">
        <v>0.28999999999999998</v>
      </c>
      <c r="R7" s="136">
        <f t="shared" ref="R7:R34" si="3">+P7-Q7</f>
        <v>3.4739999999999998</v>
      </c>
      <c r="S7" s="132">
        <v>0.42399999999999999</v>
      </c>
      <c r="T7" s="132">
        <v>0</v>
      </c>
      <c r="U7" s="38"/>
      <c r="W7" s="127"/>
      <c r="X7" s="115"/>
    </row>
    <row r="8" spans="1:24" ht="31.2" x14ac:dyDescent="0.6">
      <c r="A8" s="116">
        <f>1+A7</f>
        <v>44229</v>
      </c>
      <c r="B8" s="30" t="s">
        <v>29</v>
      </c>
      <c r="C8" s="30"/>
      <c r="D8" s="132">
        <v>0.42799999999999999</v>
      </c>
      <c r="E8" s="132">
        <v>0</v>
      </c>
      <c r="F8" s="132">
        <v>0</v>
      </c>
      <c r="G8" s="132">
        <v>0</v>
      </c>
      <c r="H8" s="132">
        <v>0</v>
      </c>
      <c r="I8" s="132">
        <v>5.2350000000000003</v>
      </c>
      <c r="J8" s="133">
        <v>0</v>
      </c>
      <c r="K8" s="134">
        <f t="shared" si="0"/>
        <v>5.6630000000000003</v>
      </c>
      <c r="L8" s="135">
        <v>0</v>
      </c>
      <c r="M8" s="134">
        <f t="shared" si="1"/>
        <v>5.6630000000000003</v>
      </c>
      <c r="N8" s="132">
        <v>0.42299999999999999</v>
      </c>
      <c r="O8" s="132">
        <v>0</v>
      </c>
      <c r="P8" s="136">
        <f t="shared" si="2"/>
        <v>6.0860000000000003</v>
      </c>
      <c r="Q8" s="137">
        <v>0.28999999999999998</v>
      </c>
      <c r="R8" s="136">
        <f t="shared" si="3"/>
        <v>5.7960000000000003</v>
      </c>
      <c r="S8" s="132">
        <v>0.42299999999999999</v>
      </c>
      <c r="T8" s="132">
        <v>0</v>
      </c>
      <c r="U8" s="38"/>
      <c r="W8" s="126"/>
      <c r="X8" s="115"/>
    </row>
    <row r="9" spans="1:24" x14ac:dyDescent="0.3">
      <c r="A9" s="116">
        <f t="shared" ref="A9:A34" si="4">1+A8</f>
        <v>44230</v>
      </c>
      <c r="B9" s="30" t="s">
        <v>30</v>
      </c>
      <c r="C9" s="30"/>
      <c r="D9" s="132">
        <v>0.11400000000000005</v>
      </c>
      <c r="E9" s="132">
        <v>0.28899999999999998</v>
      </c>
      <c r="F9" s="132">
        <v>0</v>
      </c>
      <c r="G9" s="132">
        <v>0</v>
      </c>
      <c r="H9" s="132">
        <v>0</v>
      </c>
      <c r="I9" s="132">
        <v>5.1239999999999997</v>
      </c>
      <c r="J9" s="133">
        <v>0</v>
      </c>
      <c r="K9" s="134">
        <f t="shared" si="0"/>
        <v>5.5269999999999992</v>
      </c>
      <c r="L9" s="135">
        <v>0</v>
      </c>
      <c r="M9" s="134">
        <f t="shared" si="1"/>
        <v>5.5269999999999992</v>
      </c>
      <c r="N9" s="132">
        <v>0.42199999999999999</v>
      </c>
      <c r="O9" s="132">
        <v>0</v>
      </c>
      <c r="P9" s="136">
        <f t="shared" si="2"/>
        <v>5.948999999999999</v>
      </c>
      <c r="Q9" s="137">
        <v>0.28999999999999998</v>
      </c>
      <c r="R9" s="136">
        <f t="shared" si="3"/>
        <v>5.6589999999999989</v>
      </c>
      <c r="S9" s="132">
        <v>0.42199999999999999</v>
      </c>
      <c r="T9" s="132">
        <v>0</v>
      </c>
      <c r="U9" s="38"/>
      <c r="W9" s="126"/>
    </row>
    <row r="10" spans="1:24" x14ac:dyDescent="0.3">
      <c r="A10" s="116">
        <f t="shared" si="4"/>
        <v>44231</v>
      </c>
      <c r="B10" s="30" t="s">
        <v>31</v>
      </c>
      <c r="C10" s="30"/>
      <c r="D10" s="132">
        <v>-0.42</v>
      </c>
      <c r="E10" s="132">
        <v>0.76800000000000002</v>
      </c>
      <c r="F10" s="132">
        <v>0</v>
      </c>
      <c r="G10" s="132">
        <v>0.16800000000000001</v>
      </c>
      <c r="H10" s="132">
        <v>0</v>
      </c>
      <c r="I10" s="132">
        <v>5.3890000000000002</v>
      </c>
      <c r="J10" s="133">
        <v>0</v>
      </c>
      <c r="K10" s="134">
        <f t="shared" si="0"/>
        <v>5.9050000000000002</v>
      </c>
      <c r="L10" s="135">
        <v>0</v>
      </c>
      <c r="M10" s="134">
        <f t="shared" si="1"/>
        <v>5.9050000000000002</v>
      </c>
      <c r="N10" s="132">
        <v>0.42</v>
      </c>
      <c r="O10" s="132">
        <v>0</v>
      </c>
      <c r="P10" s="136">
        <f t="shared" si="2"/>
        <v>6.3250000000000002</v>
      </c>
      <c r="Q10" s="137">
        <v>0.28999999999999998</v>
      </c>
      <c r="R10" s="136">
        <f t="shared" si="3"/>
        <v>6.0350000000000001</v>
      </c>
      <c r="S10" s="132">
        <v>0.42</v>
      </c>
      <c r="T10" s="132">
        <v>0</v>
      </c>
      <c r="U10" s="38"/>
      <c r="W10" s="126"/>
    </row>
    <row r="11" spans="1:24" x14ac:dyDescent="0.3">
      <c r="A11" s="116">
        <f t="shared" si="4"/>
        <v>44232</v>
      </c>
      <c r="B11" s="30" t="s">
        <v>32</v>
      </c>
      <c r="C11" s="30"/>
      <c r="D11" s="132">
        <v>-0.41899999999999998</v>
      </c>
      <c r="E11" s="132">
        <v>0.72599999999999998</v>
      </c>
      <c r="F11" s="132">
        <v>0</v>
      </c>
      <c r="G11" s="132">
        <v>0.48299999999999998</v>
      </c>
      <c r="H11" s="132">
        <v>0</v>
      </c>
      <c r="I11" s="132">
        <v>3.66</v>
      </c>
      <c r="J11" s="133">
        <v>0</v>
      </c>
      <c r="K11" s="134">
        <f t="shared" si="0"/>
        <v>4.45</v>
      </c>
      <c r="L11" s="135">
        <v>0</v>
      </c>
      <c r="M11" s="134">
        <f t="shared" si="1"/>
        <v>4.45</v>
      </c>
      <c r="N11" s="132">
        <v>0.41899999999999998</v>
      </c>
      <c r="O11" s="132">
        <v>0</v>
      </c>
      <c r="P11" s="136">
        <f t="shared" si="2"/>
        <v>4.8689999999999998</v>
      </c>
      <c r="Q11" s="137">
        <v>0.28999999999999998</v>
      </c>
      <c r="R11" s="136">
        <f t="shared" si="3"/>
        <v>4.5789999999999997</v>
      </c>
      <c r="S11" s="132">
        <v>0.41899999999999998</v>
      </c>
      <c r="T11" s="132">
        <v>0</v>
      </c>
      <c r="U11" s="38"/>
      <c r="W11" s="126"/>
    </row>
    <row r="12" spans="1:24" x14ac:dyDescent="0.3">
      <c r="A12" s="116">
        <f t="shared" si="4"/>
        <v>44233</v>
      </c>
      <c r="B12" s="30" t="s">
        <v>33</v>
      </c>
      <c r="C12" s="30"/>
      <c r="D12" s="132">
        <v>-0.44600000000000001</v>
      </c>
      <c r="E12" s="132">
        <v>0.66100000000000003</v>
      </c>
      <c r="F12" s="132">
        <v>0</v>
      </c>
      <c r="G12" s="132">
        <v>0.61399999999999999</v>
      </c>
      <c r="H12" s="132">
        <v>0</v>
      </c>
      <c r="I12" s="132">
        <v>0</v>
      </c>
      <c r="J12" s="133">
        <v>0</v>
      </c>
      <c r="K12" s="134">
        <f t="shared" si="0"/>
        <v>0.82899999999999996</v>
      </c>
      <c r="L12" s="135">
        <v>0</v>
      </c>
      <c r="M12" s="134">
        <f t="shared" si="1"/>
        <v>0.82899999999999996</v>
      </c>
      <c r="N12" s="132">
        <v>0.44600000000000001</v>
      </c>
      <c r="O12" s="132">
        <v>0</v>
      </c>
      <c r="P12" s="136">
        <f t="shared" si="2"/>
        <v>1.2749999999999999</v>
      </c>
      <c r="Q12" s="137">
        <v>0.28999999999999998</v>
      </c>
      <c r="R12" s="136">
        <f t="shared" si="3"/>
        <v>0.98499999999999988</v>
      </c>
      <c r="S12" s="132">
        <v>0.44600000000000001</v>
      </c>
      <c r="T12" s="132">
        <v>0</v>
      </c>
      <c r="U12" s="38"/>
      <c r="W12" s="126"/>
    </row>
    <row r="13" spans="1:24" x14ac:dyDescent="0.3">
      <c r="A13" s="116">
        <f t="shared" si="4"/>
        <v>44234</v>
      </c>
      <c r="B13" s="30" t="s">
        <v>27</v>
      </c>
      <c r="C13" s="30"/>
      <c r="D13" s="132">
        <v>-0.44700000000000001</v>
      </c>
      <c r="E13" s="132">
        <v>0.65800000000000003</v>
      </c>
      <c r="F13" s="132">
        <v>0</v>
      </c>
      <c r="G13" s="132">
        <v>0.61099999999999999</v>
      </c>
      <c r="H13" s="132">
        <v>0</v>
      </c>
      <c r="I13" s="132">
        <v>0</v>
      </c>
      <c r="J13" s="133">
        <v>0</v>
      </c>
      <c r="K13" s="134">
        <f t="shared" si="0"/>
        <v>0.82200000000000006</v>
      </c>
      <c r="L13" s="135">
        <v>0</v>
      </c>
      <c r="M13" s="134">
        <f t="shared" si="1"/>
        <v>0.82200000000000006</v>
      </c>
      <c r="N13" s="132">
        <v>0.44700000000000001</v>
      </c>
      <c r="O13" s="132">
        <v>0</v>
      </c>
      <c r="P13" s="136">
        <f t="shared" si="2"/>
        <v>1.2690000000000001</v>
      </c>
      <c r="Q13" s="137">
        <v>0.28000000000000003</v>
      </c>
      <c r="R13" s="136">
        <f t="shared" si="3"/>
        <v>0.9890000000000001</v>
      </c>
      <c r="S13" s="132">
        <v>0.44700000000000001</v>
      </c>
      <c r="T13" s="132">
        <v>0</v>
      </c>
      <c r="U13" s="38"/>
      <c r="W13" s="126"/>
    </row>
    <row r="14" spans="1:24" x14ac:dyDescent="0.3">
      <c r="A14" s="116">
        <f t="shared" si="4"/>
        <v>44235</v>
      </c>
      <c r="B14" s="30" t="s">
        <v>28</v>
      </c>
      <c r="C14" s="30"/>
      <c r="D14" s="132">
        <v>-0.44600000000000001</v>
      </c>
      <c r="E14" s="132">
        <v>0.44400000000000001</v>
      </c>
      <c r="F14" s="132">
        <v>0</v>
      </c>
      <c r="G14" s="132">
        <v>0.60899999999999999</v>
      </c>
      <c r="H14" s="132">
        <v>0</v>
      </c>
      <c r="I14" s="132">
        <v>3.0979999999999999</v>
      </c>
      <c r="J14" s="133">
        <v>0</v>
      </c>
      <c r="K14" s="134">
        <f t="shared" si="0"/>
        <v>3.7050000000000001</v>
      </c>
      <c r="L14" s="135">
        <v>0</v>
      </c>
      <c r="M14" s="134">
        <f t="shared" si="1"/>
        <v>3.7050000000000001</v>
      </c>
      <c r="N14" s="132">
        <v>0.44600000000000001</v>
      </c>
      <c r="O14" s="132">
        <v>0</v>
      </c>
      <c r="P14" s="136">
        <f t="shared" si="2"/>
        <v>4.1509999999999998</v>
      </c>
      <c r="Q14" s="137">
        <v>0.28999999999999998</v>
      </c>
      <c r="R14" s="136">
        <f t="shared" si="3"/>
        <v>3.8609999999999998</v>
      </c>
      <c r="S14" s="132">
        <v>0.44600000000000001</v>
      </c>
      <c r="T14" s="132">
        <v>0</v>
      </c>
      <c r="U14" s="38"/>
      <c r="W14" s="126"/>
    </row>
    <row r="15" spans="1:24" x14ac:dyDescent="0.3">
      <c r="A15" s="116">
        <f t="shared" si="4"/>
        <v>44236</v>
      </c>
      <c r="B15" s="30" t="s">
        <v>29</v>
      </c>
      <c r="C15" s="30"/>
      <c r="D15" s="132">
        <v>0.25199999999999995</v>
      </c>
      <c r="E15" s="132">
        <v>0.26</v>
      </c>
      <c r="F15" s="132">
        <v>0</v>
      </c>
      <c r="G15" s="132">
        <v>0.35599999999999998</v>
      </c>
      <c r="H15" s="132">
        <v>0</v>
      </c>
      <c r="I15" s="132">
        <v>5.2619999999999996</v>
      </c>
      <c r="J15" s="133">
        <v>0</v>
      </c>
      <c r="K15" s="134">
        <f t="shared" si="0"/>
        <v>6.13</v>
      </c>
      <c r="L15" s="135">
        <v>0</v>
      </c>
      <c r="M15" s="134">
        <f t="shared" si="1"/>
        <v>6.13</v>
      </c>
      <c r="N15" s="132">
        <v>0.44600000000000001</v>
      </c>
      <c r="O15" s="132">
        <v>0</v>
      </c>
      <c r="P15" s="136">
        <f t="shared" si="2"/>
        <v>6.5759999999999996</v>
      </c>
      <c r="Q15" s="137">
        <v>0.28999999999999998</v>
      </c>
      <c r="R15" s="136">
        <f t="shared" si="3"/>
        <v>6.2859999999999996</v>
      </c>
      <c r="S15" s="132">
        <v>0.44600000000000001</v>
      </c>
      <c r="T15" s="132">
        <v>0</v>
      </c>
      <c r="U15" s="38"/>
      <c r="W15" s="126"/>
    </row>
    <row r="16" spans="1:24" x14ac:dyDescent="0.3">
      <c r="A16" s="116">
        <f t="shared" si="4"/>
        <v>44237</v>
      </c>
      <c r="B16" s="30" t="s">
        <v>30</v>
      </c>
      <c r="C16" s="30"/>
      <c r="D16" s="132">
        <v>1.3169999999999999</v>
      </c>
      <c r="E16" s="132">
        <v>0</v>
      </c>
      <c r="F16" s="132">
        <v>0</v>
      </c>
      <c r="G16" s="132">
        <v>0</v>
      </c>
      <c r="H16" s="132">
        <v>0</v>
      </c>
      <c r="I16" s="132">
        <v>5.391</v>
      </c>
      <c r="J16" s="133">
        <v>0</v>
      </c>
      <c r="K16" s="134">
        <f t="shared" si="0"/>
        <v>6.7080000000000002</v>
      </c>
      <c r="L16" s="135">
        <v>0</v>
      </c>
      <c r="M16" s="134">
        <f t="shared" si="1"/>
        <v>6.7080000000000002</v>
      </c>
      <c r="N16" s="132">
        <v>0.442</v>
      </c>
      <c r="O16" s="132">
        <v>0</v>
      </c>
      <c r="P16" s="136">
        <f t="shared" si="2"/>
        <v>7.15</v>
      </c>
      <c r="Q16" s="137">
        <v>0.28999999999999998</v>
      </c>
      <c r="R16" s="136">
        <f t="shared" si="3"/>
        <v>6.86</v>
      </c>
      <c r="S16" s="132">
        <v>0.442</v>
      </c>
      <c r="T16" s="132">
        <v>0</v>
      </c>
      <c r="U16" s="38"/>
      <c r="W16" s="126"/>
    </row>
    <row r="17" spans="1:23" x14ac:dyDescent="0.3">
      <c r="A17" s="116">
        <f t="shared" si="4"/>
        <v>44238</v>
      </c>
      <c r="B17" s="30" t="s">
        <v>31</v>
      </c>
      <c r="C17" s="30"/>
      <c r="D17" s="132">
        <v>1.35</v>
      </c>
      <c r="E17" s="132">
        <v>0</v>
      </c>
      <c r="F17" s="132">
        <v>0</v>
      </c>
      <c r="G17" s="132">
        <v>0</v>
      </c>
      <c r="H17" s="132">
        <v>0</v>
      </c>
      <c r="I17" s="132">
        <v>4.7990000000000004</v>
      </c>
      <c r="J17" s="133">
        <v>0</v>
      </c>
      <c r="K17" s="134">
        <f t="shared" si="0"/>
        <v>6.1490000000000009</v>
      </c>
      <c r="L17" s="135">
        <v>0</v>
      </c>
      <c r="M17" s="134">
        <f t="shared" si="1"/>
        <v>6.1490000000000009</v>
      </c>
      <c r="N17" s="132">
        <v>0.44</v>
      </c>
      <c r="O17" s="132">
        <v>0</v>
      </c>
      <c r="P17" s="136">
        <f t="shared" si="2"/>
        <v>6.5890000000000013</v>
      </c>
      <c r="Q17" s="137">
        <v>0.28999999999999998</v>
      </c>
      <c r="R17" s="136">
        <f t="shared" si="3"/>
        <v>6.2990000000000013</v>
      </c>
      <c r="S17" s="132">
        <v>0.44</v>
      </c>
      <c r="T17" s="132">
        <v>0</v>
      </c>
      <c r="U17" s="38"/>
      <c r="W17" s="126"/>
    </row>
    <row r="18" spans="1:23" x14ac:dyDescent="0.3">
      <c r="A18" s="116">
        <f t="shared" si="4"/>
        <v>44239</v>
      </c>
      <c r="B18" s="30" t="s">
        <v>32</v>
      </c>
      <c r="C18" s="30"/>
      <c r="D18" s="132">
        <v>0.63700000000000001</v>
      </c>
      <c r="E18" s="132">
        <v>0.58399999999999996</v>
      </c>
      <c r="F18" s="132">
        <v>0</v>
      </c>
      <c r="G18" s="132">
        <v>0.47199999999999998</v>
      </c>
      <c r="H18" s="132">
        <v>0</v>
      </c>
      <c r="I18" s="132">
        <v>2.1989999999999998</v>
      </c>
      <c r="J18" s="133">
        <v>0</v>
      </c>
      <c r="K18" s="134">
        <f t="shared" si="0"/>
        <v>3.8919999999999999</v>
      </c>
      <c r="L18" s="135">
        <v>0</v>
      </c>
      <c r="M18" s="134">
        <f t="shared" si="1"/>
        <v>3.8919999999999999</v>
      </c>
      <c r="N18" s="132">
        <v>0.435</v>
      </c>
      <c r="O18" s="132">
        <v>0</v>
      </c>
      <c r="P18" s="136">
        <f t="shared" si="2"/>
        <v>4.327</v>
      </c>
      <c r="Q18" s="137">
        <v>0.28999999999999998</v>
      </c>
      <c r="R18" s="136">
        <f t="shared" si="3"/>
        <v>4.0369999999999999</v>
      </c>
      <c r="S18" s="132">
        <v>0.435</v>
      </c>
      <c r="T18" s="132">
        <v>0</v>
      </c>
      <c r="U18" s="38"/>
      <c r="W18" s="126"/>
    </row>
    <row r="19" spans="1:23" x14ac:dyDescent="0.3">
      <c r="A19" s="116">
        <f t="shared" si="4"/>
        <v>44240</v>
      </c>
      <c r="B19" s="30" t="s">
        <v>33</v>
      </c>
      <c r="C19" s="30"/>
      <c r="D19" s="132">
        <v>-0.42899999999999999</v>
      </c>
      <c r="E19" s="132">
        <v>0.72</v>
      </c>
      <c r="F19" s="132">
        <v>0</v>
      </c>
      <c r="G19" s="132">
        <v>0.61</v>
      </c>
      <c r="H19" s="132">
        <v>0</v>
      </c>
      <c r="I19" s="132">
        <v>0</v>
      </c>
      <c r="J19" s="133">
        <v>0</v>
      </c>
      <c r="K19" s="134">
        <f t="shared" si="0"/>
        <v>0.90100000000000002</v>
      </c>
      <c r="L19" s="135">
        <v>0</v>
      </c>
      <c r="M19" s="134">
        <f t="shared" si="1"/>
        <v>0.90100000000000002</v>
      </c>
      <c r="N19" s="132">
        <v>0.42899999999999999</v>
      </c>
      <c r="O19" s="132">
        <v>0</v>
      </c>
      <c r="P19" s="136">
        <f t="shared" si="2"/>
        <v>1.33</v>
      </c>
      <c r="Q19" s="137">
        <v>0.28999999999999998</v>
      </c>
      <c r="R19" s="136">
        <f t="shared" si="3"/>
        <v>1.04</v>
      </c>
      <c r="S19" s="132">
        <v>0.42899999999999999</v>
      </c>
      <c r="T19" s="132">
        <v>0</v>
      </c>
      <c r="U19" s="38"/>
      <c r="W19" s="126"/>
    </row>
    <row r="20" spans="1:23" x14ac:dyDescent="0.3">
      <c r="A20" s="116">
        <f t="shared" si="4"/>
        <v>44241</v>
      </c>
      <c r="B20" s="30" t="s">
        <v>27</v>
      </c>
      <c r="C20" s="30"/>
      <c r="D20" s="132">
        <v>-0.42799999999999999</v>
      </c>
      <c r="E20" s="132">
        <v>0.159</v>
      </c>
      <c r="F20" s="132">
        <v>0</v>
      </c>
      <c r="G20" s="132">
        <v>0.60799999999999998</v>
      </c>
      <c r="H20" s="132">
        <v>0</v>
      </c>
      <c r="I20" s="132">
        <v>0.90500000000000003</v>
      </c>
      <c r="J20" s="133">
        <v>0</v>
      </c>
      <c r="K20" s="134">
        <f t="shared" si="0"/>
        <v>1.244</v>
      </c>
      <c r="L20" s="135">
        <v>0</v>
      </c>
      <c r="M20" s="134">
        <f t="shared" si="1"/>
        <v>1.244</v>
      </c>
      <c r="N20" s="132">
        <v>0.42799999999999999</v>
      </c>
      <c r="O20" s="132">
        <v>0</v>
      </c>
      <c r="P20" s="136">
        <f t="shared" si="2"/>
        <v>1.6719999999999999</v>
      </c>
      <c r="Q20" s="137">
        <v>0.28999999999999998</v>
      </c>
      <c r="R20" s="136">
        <f t="shared" si="3"/>
        <v>1.3819999999999999</v>
      </c>
      <c r="S20" s="132">
        <v>0.42799999999999999</v>
      </c>
      <c r="T20" s="132">
        <v>0</v>
      </c>
      <c r="U20" s="38"/>
      <c r="W20" s="126"/>
    </row>
    <row r="21" spans="1:23" x14ac:dyDescent="0.3">
      <c r="A21" s="116">
        <f t="shared" si="4"/>
        <v>44242</v>
      </c>
      <c r="B21" s="30" t="s">
        <v>28</v>
      </c>
      <c r="C21" s="30"/>
      <c r="D21" s="132">
        <v>-0.42399999999999999</v>
      </c>
      <c r="E21" s="132">
        <v>0.31900000000000001</v>
      </c>
      <c r="F21" s="132">
        <v>0</v>
      </c>
      <c r="G21" s="132">
        <v>0.60699999999999998</v>
      </c>
      <c r="H21" s="132">
        <v>0</v>
      </c>
      <c r="I21" s="132">
        <v>0</v>
      </c>
      <c r="J21" s="133">
        <v>0</v>
      </c>
      <c r="K21" s="134">
        <f t="shared" si="0"/>
        <v>0.502</v>
      </c>
      <c r="L21" s="135">
        <v>0</v>
      </c>
      <c r="M21" s="134">
        <f t="shared" si="1"/>
        <v>0.502</v>
      </c>
      <c r="N21" s="132">
        <v>0.42399999999999999</v>
      </c>
      <c r="O21" s="132">
        <v>0</v>
      </c>
      <c r="P21" s="136">
        <f t="shared" si="2"/>
        <v>0.92599999999999993</v>
      </c>
      <c r="Q21" s="137">
        <v>0.28999999999999998</v>
      </c>
      <c r="R21" s="136">
        <f t="shared" si="3"/>
        <v>0.6359999999999999</v>
      </c>
      <c r="S21" s="132">
        <v>0.42399999999999999</v>
      </c>
      <c r="T21" s="132">
        <v>0</v>
      </c>
      <c r="U21" s="38"/>
      <c r="W21" s="126"/>
    </row>
    <row r="22" spans="1:23" x14ac:dyDescent="0.3">
      <c r="A22" s="116">
        <f t="shared" si="4"/>
        <v>44243</v>
      </c>
      <c r="B22" s="30" t="s">
        <v>29</v>
      </c>
      <c r="C22" s="30"/>
      <c r="D22" s="132">
        <v>-0.42299999999999999</v>
      </c>
      <c r="E22" s="132">
        <v>0.66</v>
      </c>
      <c r="F22" s="132">
        <v>0</v>
      </c>
      <c r="G22" s="132">
        <v>0.60599999999999998</v>
      </c>
      <c r="H22" s="132">
        <v>0</v>
      </c>
      <c r="I22" s="132">
        <v>2.827</v>
      </c>
      <c r="J22" s="133">
        <v>0</v>
      </c>
      <c r="K22" s="134">
        <f t="shared" si="0"/>
        <v>3.67</v>
      </c>
      <c r="L22" s="135">
        <v>0</v>
      </c>
      <c r="M22" s="134">
        <f t="shared" si="1"/>
        <v>3.67</v>
      </c>
      <c r="N22" s="132">
        <v>0.42299999999999999</v>
      </c>
      <c r="O22" s="132">
        <v>0</v>
      </c>
      <c r="P22" s="136">
        <f t="shared" si="2"/>
        <v>4.093</v>
      </c>
      <c r="Q22" s="137">
        <v>0.28999999999999998</v>
      </c>
      <c r="R22" s="136">
        <f t="shared" si="3"/>
        <v>3.8029999999999999</v>
      </c>
      <c r="S22" s="132">
        <v>0.42299999999999999</v>
      </c>
      <c r="T22" s="132">
        <v>0</v>
      </c>
      <c r="U22" s="38"/>
      <c r="W22" s="126"/>
    </row>
    <row r="23" spans="1:23" x14ac:dyDescent="0.3">
      <c r="A23" s="116">
        <f t="shared" si="4"/>
        <v>44244</v>
      </c>
      <c r="B23" s="30" t="s">
        <v>30</v>
      </c>
      <c r="C23" s="30"/>
      <c r="D23" s="132">
        <v>0.52</v>
      </c>
      <c r="E23" s="132">
        <v>0.66100000000000003</v>
      </c>
      <c r="F23" s="132">
        <v>0</v>
      </c>
      <c r="G23" s="132">
        <v>0.60499999999999998</v>
      </c>
      <c r="H23" s="132">
        <v>0</v>
      </c>
      <c r="I23" s="132">
        <v>5.2119999999999997</v>
      </c>
      <c r="J23" s="133">
        <v>0</v>
      </c>
      <c r="K23" s="134">
        <f t="shared" si="0"/>
        <v>6.9979999999999993</v>
      </c>
      <c r="L23" s="135">
        <v>0</v>
      </c>
      <c r="M23" s="134">
        <f t="shared" si="1"/>
        <v>6.9979999999999993</v>
      </c>
      <c r="N23" s="132">
        <v>0.42399999999999999</v>
      </c>
      <c r="O23" s="132">
        <v>0</v>
      </c>
      <c r="P23" s="136">
        <f t="shared" si="2"/>
        <v>7.4219999999999997</v>
      </c>
      <c r="Q23" s="137">
        <v>0.28999999999999998</v>
      </c>
      <c r="R23" s="136">
        <f t="shared" si="3"/>
        <v>7.1319999999999997</v>
      </c>
      <c r="S23" s="132">
        <v>0.42399999999999999</v>
      </c>
      <c r="T23" s="132">
        <v>0</v>
      </c>
      <c r="U23" s="38"/>
      <c r="W23" s="126"/>
    </row>
    <row r="24" spans="1:23" x14ac:dyDescent="0.3">
      <c r="A24" s="116">
        <f t="shared" si="4"/>
        <v>44245</v>
      </c>
      <c r="B24" s="30" t="s">
        <v>31</v>
      </c>
      <c r="C24" s="30"/>
      <c r="D24" s="132">
        <v>0.7</v>
      </c>
      <c r="E24" s="132">
        <v>0.58199999999999996</v>
      </c>
      <c r="F24" s="132">
        <v>0</v>
      </c>
      <c r="G24" s="132">
        <v>0.60399999999999998</v>
      </c>
      <c r="H24" s="132">
        <v>0</v>
      </c>
      <c r="I24" s="132">
        <v>3.9119999999999999</v>
      </c>
      <c r="J24" s="133">
        <v>0</v>
      </c>
      <c r="K24" s="134">
        <f t="shared" si="0"/>
        <v>5.798</v>
      </c>
      <c r="L24" s="135">
        <v>0</v>
      </c>
      <c r="M24" s="134">
        <f t="shared" si="1"/>
        <v>5.798</v>
      </c>
      <c r="N24" s="132">
        <v>0.42799999999999999</v>
      </c>
      <c r="O24" s="132">
        <v>0</v>
      </c>
      <c r="P24" s="136">
        <f t="shared" si="2"/>
        <v>6.226</v>
      </c>
      <c r="Q24" s="137">
        <v>0.28999999999999998</v>
      </c>
      <c r="R24" s="136">
        <f t="shared" si="3"/>
        <v>5.9359999999999999</v>
      </c>
      <c r="S24" s="132">
        <v>0.42799999999999999</v>
      </c>
      <c r="T24" s="132">
        <v>0</v>
      </c>
      <c r="U24" s="38"/>
      <c r="W24" s="126"/>
    </row>
    <row r="25" spans="1:23" x14ac:dyDescent="0.3">
      <c r="A25" s="116">
        <f t="shared" si="4"/>
        <v>44246</v>
      </c>
      <c r="B25" s="30" t="s">
        <v>32</v>
      </c>
      <c r="C25" s="30"/>
      <c r="D25" s="132">
        <v>-0.42199999999999999</v>
      </c>
      <c r="E25" s="132">
        <v>0.71099999999999997</v>
      </c>
      <c r="F25" s="132">
        <v>0</v>
      </c>
      <c r="G25" s="132">
        <v>0.88800000000000001</v>
      </c>
      <c r="H25" s="132">
        <v>0</v>
      </c>
      <c r="I25" s="132">
        <v>3.6819999999999999</v>
      </c>
      <c r="J25" s="133">
        <v>0</v>
      </c>
      <c r="K25" s="134">
        <f t="shared" si="0"/>
        <v>4.859</v>
      </c>
      <c r="L25" s="135">
        <v>0</v>
      </c>
      <c r="M25" s="134">
        <f t="shared" si="1"/>
        <v>4.859</v>
      </c>
      <c r="N25" s="132">
        <v>0.42199999999999999</v>
      </c>
      <c r="O25" s="132">
        <v>0</v>
      </c>
      <c r="P25" s="136">
        <f t="shared" si="2"/>
        <v>5.2809999999999997</v>
      </c>
      <c r="Q25" s="137">
        <v>0.28999999999999998</v>
      </c>
      <c r="R25" s="136">
        <f t="shared" si="3"/>
        <v>4.9909999999999997</v>
      </c>
      <c r="S25" s="132">
        <v>0.42199999999999999</v>
      </c>
      <c r="T25" s="132">
        <v>0</v>
      </c>
      <c r="U25" s="38"/>
      <c r="W25" s="126"/>
    </row>
    <row r="26" spans="1:23" x14ac:dyDescent="0.3">
      <c r="A26" s="116">
        <f t="shared" si="4"/>
        <v>44247</v>
      </c>
      <c r="B26" s="30" t="s">
        <v>33</v>
      </c>
      <c r="C26" s="30"/>
      <c r="D26" s="132">
        <v>-0.42199999999999999</v>
      </c>
      <c r="E26" s="132">
        <v>0.71099999999999997</v>
      </c>
      <c r="F26" s="132">
        <v>0</v>
      </c>
      <c r="G26" s="132">
        <v>1.0920000000000001</v>
      </c>
      <c r="H26" s="132">
        <v>0</v>
      </c>
      <c r="I26" s="132">
        <v>0</v>
      </c>
      <c r="J26" s="133">
        <v>0</v>
      </c>
      <c r="K26" s="134">
        <f t="shared" si="0"/>
        <v>1.381</v>
      </c>
      <c r="L26" s="135">
        <v>0</v>
      </c>
      <c r="M26" s="134">
        <f t="shared" si="1"/>
        <v>1.381</v>
      </c>
      <c r="N26" s="132">
        <v>0.42199999999999999</v>
      </c>
      <c r="O26" s="132">
        <v>0</v>
      </c>
      <c r="P26" s="136">
        <f t="shared" si="2"/>
        <v>1.8029999999999999</v>
      </c>
      <c r="Q26" s="137">
        <v>0.28999999999999998</v>
      </c>
      <c r="R26" s="136">
        <f t="shared" si="3"/>
        <v>1.5129999999999999</v>
      </c>
      <c r="S26" s="132">
        <v>0.42199999999999999</v>
      </c>
      <c r="T26" s="132">
        <v>0</v>
      </c>
      <c r="U26" s="38"/>
      <c r="W26" s="126"/>
    </row>
    <row r="27" spans="1:23" x14ac:dyDescent="0.3">
      <c r="A27" s="116">
        <f t="shared" si="4"/>
        <v>44248</v>
      </c>
      <c r="B27" s="30" t="s">
        <v>27</v>
      </c>
      <c r="C27" s="30"/>
      <c r="D27" s="132">
        <v>-0.42299999999999999</v>
      </c>
      <c r="E27" s="132">
        <v>0.70899999999999996</v>
      </c>
      <c r="F27" s="132">
        <v>0</v>
      </c>
      <c r="G27" s="132">
        <v>1.0860000000000001</v>
      </c>
      <c r="H27" s="132">
        <v>0</v>
      </c>
      <c r="I27" s="132">
        <v>0</v>
      </c>
      <c r="J27" s="133">
        <v>0</v>
      </c>
      <c r="K27" s="134">
        <f t="shared" si="0"/>
        <v>1.3720000000000001</v>
      </c>
      <c r="L27" s="135">
        <v>0</v>
      </c>
      <c r="M27" s="134">
        <f t="shared" si="1"/>
        <v>1.3720000000000001</v>
      </c>
      <c r="N27" s="132">
        <v>0.42299999999999999</v>
      </c>
      <c r="O27" s="132">
        <v>0</v>
      </c>
      <c r="P27" s="136">
        <f t="shared" si="2"/>
        <v>1.7950000000000002</v>
      </c>
      <c r="Q27" s="137">
        <v>0.28999999999999998</v>
      </c>
      <c r="R27" s="136">
        <f t="shared" si="3"/>
        <v>1.5050000000000001</v>
      </c>
      <c r="S27" s="132">
        <v>0.42299999999999999</v>
      </c>
      <c r="T27" s="132">
        <v>0</v>
      </c>
      <c r="U27" s="38"/>
      <c r="W27" s="126"/>
    </row>
    <row r="28" spans="1:23" x14ac:dyDescent="0.3">
      <c r="A28" s="116">
        <f t="shared" si="4"/>
        <v>44249</v>
      </c>
      <c r="B28" s="30" t="s">
        <v>28</v>
      </c>
      <c r="C28" s="30"/>
      <c r="D28" s="132">
        <v>-0.42099999999999999</v>
      </c>
      <c r="E28" s="132">
        <v>0.23200000000000001</v>
      </c>
      <c r="F28" s="132">
        <v>0</v>
      </c>
      <c r="G28" s="132">
        <v>0.26500000000000001</v>
      </c>
      <c r="H28" s="132">
        <v>0</v>
      </c>
      <c r="I28" s="132">
        <v>3.5030000000000001</v>
      </c>
      <c r="J28" s="133">
        <v>0</v>
      </c>
      <c r="K28" s="134">
        <f t="shared" si="0"/>
        <v>3.5790000000000002</v>
      </c>
      <c r="L28" s="135">
        <v>0</v>
      </c>
      <c r="M28" s="134">
        <f t="shared" si="1"/>
        <v>3.5790000000000002</v>
      </c>
      <c r="N28" s="132">
        <v>0.42099999999999999</v>
      </c>
      <c r="O28" s="132">
        <v>0</v>
      </c>
      <c r="P28" s="136">
        <f t="shared" si="2"/>
        <v>4</v>
      </c>
      <c r="Q28" s="137">
        <v>0.28999999999999998</v>
      </c>
      <c r="R28" s="136">
        <f t="shared" si="3"/>
        <v>3.71</v>
      </c>
      <c r="S28" s="132">
        <v>0.42099999999999999</v>
      </c>
      <c r="T28" s="132">
        <v>0</v>
      </c>
      <c r="U28" s="38"/>
      <c r="W28" s="126"/>
    </row>
    <row r="29" spans="1:23" x14ac:dyDescent="0.3">
      <c r="A29" s="116">
        <f t="shared" si="4"/>
        <v>44250</v>
      </c>
      <c r="B29" s="30" t="s">
        <v>29</v>
      </c>
      <c r="C29" s="30"/>
      <c r="D29" s="132">
        <v>0.44800000000000001</v>
      </c>
      <c r="E29" s="132">
        <v>0</v>
      </c>
      <c r="F29" s="132">
        <v>0</v>
      </c>
      <c r="G29" s="132">
        <v>0</v>
      </c>
      <c r="H29" s="132">
        <v>0</v>
      </c>
      <c r="I29" s="132">
        <v>5.18</v>
      </c>
      <c r="J29" s="133">
        <v>0</v>
      </c>
      <c r="K29" s="134">
        <f t="shared" si="0"/>
        <v>5.6280000000000001</v>
      </c>
      <c r="L29" s="135">
        <v>0</v>
      </c>
      <c r="M29" s="134">
        <f t="shared" si="1"/>
        <v>5.6280000000000001</v>
      </c>
      <c r="N29" s="132">
        <v>0.42</v>
      </c>
      <c r="O29" s="132">
        <v>0</v>
      </c>
      <c r="P29" s="136">
        <f t="shared" si="2"/>
        <v>6.048</v>
      </c>
      <c r="Q29" s="137">
        <v>0.28999999999999998</v>
      </c>
      <c r="R29" s="136">
        <f t="shared" si="3"/>
        <v>5.758</v>
      </c>
      <c r="S29" s="132">
        <v>0.42</v>
      </c>
      <c r="T29" s="132">
        <v>0</v>
      </c>
      <c r="U29" s="38"/>
      <c r="W29" s="126"/>
    </row>
    <row r="30" spans="1:23" x14ac:dyDescent="0.3">
      <c r="A30" s="116">
        <f t="shared" si="4"/>
        <v>44251</v>
      </c>
      <c r="B30" s="30" t="s">
        <v>30</v>
      </c>
      <c r="C30" s="30"/>
      <c r="D30" s="132">
        <v>5.7999999999999996E-2</v>
      </c>
      <c r="E30" s="132">
        <v>0</v>
      </c>
      <c r="F30" s="132">
        <v>0</v>
      </c>
      <c r="G30" s="132">
        <v>0</v>
      </c>
      <c r="H30" s="132">
        <v>0</v>
      </c>
      <c r="I30" s="132">
        <v>5.1820000000000004</v>
      </c>
      <c r="J30" s="133">
        <v>0</v>
      </c>
      <c r="K30" s="134">
        <f t="shared" si="0"/>
        <v>5.24</v>
      </c>
      <c r="L30" s="135">
        <v>0</v>
      </c>
      <c r="M30" s="134">
        <f t="shared" si="1"/>
        <v>5.24</v>
      </c>
      <c r="N30" s="132">
        <v>0.41799999999999998</v>
      </c>
      <c r="O30" s="132">
        <v>0</v>
      </c>
      <c r="P30" s="136">
        <f t="shared" si="2"/>
        <v>5.6580000000000004</v>
      </c>
      <c r="Q30" s="137">
        <v>0.28999999999999998</v>
      </c>
      <c r="R30" s="136">
        <f t="shared" si="3"/>
        <v>5.3680000000000003</v>
      </c>
      <c r="S30" s="132">
        <v>0.41799999999999998</v>
      </c>
      <c r="T30" s="132">
        <v>0</v>
      </c>
      <c r="U30" s="38"/>
      <c r="W30" s="126"/>
    </row>
    <row r="31" spans="1:23" x14ac:dyDescent="0.3">
      <c r="A31" s="116">
        <f t="shared" si="4"/>
        <v>44252</v>
      </c>
      <c r="B31" s="30" t="s">
        <v>31</v>
      </c>
      <c r="C31" s="30"/>
      <c r="D31" s="132">
        <v>-0.41799999999999998</v>
      </c>
      <c r="E31" s="132">
        <v>0</v>
      </c>
      <c r="F31" s="132">
        <v>0</v>
      </c>
      <c r="G31" s="132">
        <v>0</v>
      </c>
      <c r="H31" s="132">
        <v>0</v>
      </c>
      <c r="I31" s="132">
        <v>4.649</v>
      </c>
      <c r="J31" s="133">
        <v>0</v>
      </c>
      <c r="K31" s="134">
        <f t="shared" si="0"/>
        <v>4.2309999999999999</v>
      </c>
      <c r="L31" s="135">
        <v>0</v>
      </c>
      <c r="M31" s="134">
        <f t="shared" si="1"/>
        <v>4.2309999999999999</v>
      </c>
      <c r="N31" s="132">
        <v>0.41799999999999998</v>
      </c>
      <c r="O31" s="132">
        <v>0</v>
      </c>
      <c r="P31" s="136">
        <f t="shared" si="2"/>
        <v>4.649</v>
      </c>
      <c r="Q31" s="137">
        <v>0.28999999999999998</v>
      </c>
      <c r="R31" s="136">
        <f t="shared" si="3"/>
        <v>4.359</v>
      </c>
      <c r="S31" s="132">
        <v>0.41799999999999998</v>
      </c>
      <c r="T31" s="132">
        <v>0</v>
      </c>
      <c r="U31" s="38"/>
      <c r="W31" s="126"/>
    </row>
    <row r="32" spans="1:23" x14ac:dyDescent="0.3">
      <c r="A32" s="116">
        <f t="shared" si="4"/>
        <v>44253</v>
      </c>
      <c r="B32" s="30" t="s">
        <v>32</v>
      </c>
      <c r="C32" s="30"/>
      <c r="D32" s="132">
        <v>-0.41699999999999998</v>
      </c>
      <c r="E32" s="132">
        <v>0</v>
      </c>
      <c r="F32" s="132">
        <v>0</v>
      </c>
      <c r="G32" s="132">
        <v>0</v>
      </c>
      <c r="H32" s="132">
        <v>0</v>
      </c>
      <c r="I32" s="132">
        <v>3.6179999999999999</v>
      </c>
      <c r="J32" s="133">
        <v>0</v>
      </c>
      <c r="K32" s="134">
        <f t="shared" si="0"/>
        <v>3.2010000000000001</v>
      </c>
      <c r="L32" s="135">
        <v>0</v>
      </c>
      <c r="M32" s="134">
        <f t="shared" si="1"/>
        <v>3.2010000000000001</v>
      </c>
      <c r="N32" s="132">
        <v>0.41699999999999998</v>
      </c>
      <c r="O32" s="132">
        <v>0</v>
      </c>
      <c r="P32" s="136">
        <f t="shared" si="2"/>
        <v>3.6179999999999999</v>
      </c>
      <c r="Q32" s="137">
        <v>0.28999999999999998</v>
      </c>
      <c r="R32" s="136">
        <f t="shared" si="3"/>
        <v>3.3279999999999998</v>
      </c>
      <c r="S32" s="132">
        <v>0.41699999999999998</v>
      </c>
      <c r="T32" s="132">
        <v>0</v>
      </c>
      <c r="U32" s="38"/>
      <c r="W32" s="126"/>
    </row>
    <row r="33" spans="1:23" x14ac:dyDescent="0.3">
      <c r="A33" s="116">
        <f t="shared" si="4"/>
        <v>44254</v>
      </c>
      <c r="B33" s="30" t="s">
        <v>33</v>
      </c>
      <c r="C33" s="30"/>
      <c r="D33" s="132">
        <v>0.188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3">
        <v>0</v>
      </c>
      <c r="K33" s="134">
        <f t="shared" si="0"/>
        <v>0.188</v>
      </c>
      <c r="L33" s="135">
        <v>0</v>
      </c>
      <c r="M33" s="134">
        <f t="shared" si="1"/>
        <v>0.188</v>
      </c>
      <c r="N33" s="132">
        <v>0.41899999999999998</v>
      </c>
      <c r="O33" s="132">
        <v>0</v>
      </c>
      <c r="P33" s="136">
        <f t="shared" si="2"/>
        <v>0.60699999999999998</v>
      </c>
      <c r="Q33" s="137">
        <v>0.28999999999999998</v>
      </c>
      <c r="R33" s="136">
        <f t="shared" si="3"/>
        <v>0.317</v>
      </c>
      <c r="S33" s="132">
        <v>0.41899999999999998</v>
      </c>
      <c r="T33" s="132">
        <v>0</v>
      </c>
      <c r="U33" s="38"/>
      <c r="W33" s="126"/>
    </row>
    <row r="34" spans="1:23" x14ac:dyDescent="0.3">
      <c r="A34" s="116">
        <f t="shared" si="4"/>
        <v>44255</v>
      </c>
      <c r="B34" s="30" t="s">
        <v>27</v>
      </c>
      <c r="C34" s="30"/>
      <c r="D34" s="132">
        <v>0.70600000000000018</v>
      </c>
      <c r="E34" s="132">
        <v>0</v>
      </c>
      <c r="F34" s="132">
        <v>0</v>
      </c>
      <c r="G34" s="132">
        <v>0</v>
      </c>
      <c r="H34" s="132">
        <v>0</v>
      </c>
      <c r="I34" s="132">
        <v>0</v>
      </c>
      <c r="J34" s="133">
        <v>0</v>
      </c>
      <c r="K34" s="134">
        <f t="shared" si="0"/>
        <v>0.70600000000000018</v>
      </c>
      <c r="L34" s="135">
        <v>0</v>
      </c>
      <c r="M34" s="134">
        <f t="shared" si="1"/>
        <v>0.70600000000000018</v>
      </c>
      <c r="N34" s="132">
        <v>0.41399999999999998</v>
      </c>
      <c r="O34" s="132">
        <v>0</v>
      </c>
      <c r="P34" s="136">
        <f t="shared" si="2"/>
        <v>1.1200000000000001</v>
      </c>
      <c r="Q34" s="137">
        <v>0.28999999999999998</v>
      </c>
      <c r="R34" s="136">
        <f t="shared" si="3"/>
        <v>0.83000000000000007</v>
      </c>
      <c r="S34" s="132">
        <v>0.41399999999999998</v>
      </c>
      <c r="T34" s="132">
        <v>0</v>
      </c>
      <c r="U34" s="38"/>
      <c r="W34" s="126"/>
    </row>
    <row r="35" spans="1:23" ht="15.75" customHeight="1" thickBot="1" x14ac:dyDescent="0.35">
      <c r="A35" s="51"/>
      <c r="B35" s="52"/>
      <c r="C35" s="52" t="s">
        <v>34</v>
      </c>
      <c r="D35" s="53">
        <f>SUM(D7:D34)</f>
        <v>0.76100000000000056</v>
      </c>
      <c r="E35" s="54">
        <f>SUM(E7:E34)</f>
        <v>9.8539999999999974</v>
      </c>
      <c r="F35" s="54">
        <f>SUM(F7:F34)</f>
        <v>0</v>
      </c>
      <c r="G35" s="54">
        <f>SUM(G7:G34)</f>
        <v>10.284000000000001</v>
      </c>
      <c r="H35" s="54">
        <f>SUM(H7:H34)</f>
        <v>0</v>
      </c>
      <c r="I35" s="55">
        <f>SUM(I7:I34)</f>
        <v>81.718999999999994</v>
      </c>
      <c r="J35" s="54">
        <f>SUM(J7:J34)</f>
        <v>0</v>
      </c>
      <c r="K35" s="56">
        <f>SUM(K7:K34)</f>
        <v>102.61799999999999</v>
      </c>
      <c r="L35" s="54">
        <f>SUM(L7:L34)</f>
        <v>0</v>
      </c>
      <c r="M35" s="57">
        <f>SUM(M7:M34)</f>
        <v>102.61799999999999</v>
      </c>
      <c r="N35" s="53">
        <f>SUM(N7:N34)</f>
        <v>11.959999999999999</v>
      </c>
      <c r="O35" s="55">
        <f>SUM(O7:O34)</f>
        <v>0</v>
      </c>
      <c r="P35" s="58">
        <f>SUM(P7:P34)</f>
        <v>114.578</v>
      </c>
      <c r="Q35" s="59">
        <f>SUM(Q7:Q34)</f>
        <v>8.11</v>
      </c>
      <c r="R35" s="60">
        <f>SUM(R7:R34)</f>
        <v>106.46799999999996</v>
      </c>
      <c r="S35" s="61">
        <f>SUM(S7:S34)</f>
        <v>11.959999999999999</v>
      </c>
      <c r="T35" s="62">
        <f>SUM(T7:T34)</f>
        <v>0</v>
      </c>
      <c r="U35" s="63"/>
      <c r="W35" s="126"/>
    </row>
    <row r="36" spans="1:23" ht="15" thickBot="1" x14ac:dyDescent="0.35">
      <c r="U36" s="3"/>
      <c r="W36" s="126"/>
    </row>
    <row r="37" spans="1:23" ht="15" thickBot="1" x14ac:dyDescent="0.35">
      <c r="A37" t="s">
        <v>35</v>
      </c>
      <c r="B37" s="21"/>
      <c r="C37" s="21"/>
      <c r="D37" s="64">
        <f t="shared" ref="D37:K37" si="5">+D35/$P35</f>
        <v>6.6417636893644555E-3</v>
      </c>
      <c r="E37" s="65">
        <f t="shared" si="5"/>
        <v>8.6002548482256608E-2</v>
      </c>
      <c r="F37" s="65">
        <f t="shared" si="5"/>
        <v>0</v>
      </c>
      <c r="G37" s="65">
        <f t="shared" si="5"/>
        <v>8.9755450435511183E-2</v>
      </c>
      <c r="H37" s="65">
        <f t="shared" si="5"/>
        <v>0</v>
      </c>
      <c r="I37" s="65">
        <f t="shared" si="5"/>
        <v>0.71321719701862485</v>
      </c>
      <c r="J37" s="65">
        <f t="shared" si="5"/>
        <v>0</v>
      </c>
      <c r="K37" s="65">
        <f t="shared" si="5"/>
        <v>0.89561695962575705</v>
      </c>
      <c r="L37" s="65"/>
      <c r="M37" s="65"/>
      <c r="N37" s="65">
        <f>+N35/$P35</f>
        <v>0.10438304037424287</v>
      </c>
      <c r="O37" s="65">
        <f>+O35/$P35</f>
        <v>0</v>
      </c>
      <c r="P37" s="66">
        <f>+P35/$P35</f>
        <v>1</v>
      </c>
      <c r="R37" s="67">
        <f>1-(T37+S37)</f>
        <v>0.88766577751061349</v>
      </c>
      <c r="T37" s="68">
        <f>+(T35+S35)/R35</f>
        <v>0.11233422248938651</v>
      </c>
      <c r="U37" s="3"/>
      <c r="W37" s="126"/>
    </row>
    <row r="38" spans="1:23" x14ac:dyDescent="0.3">
      <c r="A38" s="21"/>
      <c r="B38" s="21"/>
      <c r="C38" s="69"/>
      <c r="E38" s="70"/>
      <c r="F38" s="70"/>
      <c r="G38" s="70"/>
      <c r="H38" s="70"/>
      <c r="I38" s="70"/>
      <c r="J38" s="70"/>
      <c r="K38" s="70"/>
      <c r="L38" s="70"/>
      <c r="M38" s="70"/>
      <c r="N38" s="70"/>
      <c r="R38" t="s">
        <v>36</v>
      </c>
      <c r="T38" t="s">
        <v>37</v>
      </c>
      <c r="U38" s="3"/>
      <c r="W38" s="126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79" zoomScaleNormal="79" workbookViewId="0">
      <selection activeCell="AA5" sqref="AA5"/>
    </sheetView>
  </sheetViews>
  <sheetFormatPr defaultRowHeight="14.4" x14ac:dyDescent="0.3"/>
  <cols>
    <col min="1" max="1" width="17.6640625" bestFit="1" customWidth="1"/>
    <col min="3" max="3" width="9.33203125" bestFit="1" customWidth="1"/>
    <col min="4" max="4" width="13.44140625" customWidth="1"/>
    <col min="5" max="5" width="10.33203125" customWidth="1"/>
    <col min="6" max="7" width="9.33203125" customWidth="1"/>
    <col min="8" max="8" width="9.33203125" bestFit="1" customWidth="1"/>
    <col min="9" max="9" width="10.88671875" customWidth="1"/>
    <col min="10" max="10" width="10.109375" bestFit="1" customWidth="1"/>
    <col min="11" max="11" width="12.44140625" customWidth="1"/>
    <col min="12" max="12" width="10" customWidth="1"/>
    <col min="13" max="13" width="11" customWidth="1"/>
    <col min="14" max="14" width="8.44140625" customWidth="1"/>
    <col min="15" max="15" width="11" customWidth="1"/>
    <col min="16" max="16" width="10.88671875" customWidth="1"/>
    <col min="17" max="17" width="11.33203125" customWidth="1"/>
    <col min="18" max="18" width="10.6640625" customWidth="1"/>
    <col min="19" max="19" width="10.44140625" customWidth="1"/>
    <col min="20" max="20" width="11.88671875" customWidth="1"/>
    <col min="21" max="22" width="9.33203125" bestFit="1" customWidth="1"/>
    <col min="23" max="23" width="5.109375" style="3" customWidth="1"/>
  </cols>
  <sheetData>
    <row r="1" spans="1:24" ht="25.8" x14ac:dyDescent="0.3">
      <c r="A1" s="140" t="s">
        <v>0</v>
      </c>
      <c r="B1" s="141"/>
      <c r="C1" s="141"/>
      <c r="D1" s="141"/>
      <c r="E1" s="141"/>
      <c r="F1" s="141"/>
      <c r="G1" s="141"/>
      <c r="H1" s="141"/>
      <c r="I1" s="14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5">
      <c r="A2" s="143"/>
      <c r="B2" s="144"/>
      <c r="C2" s="144"/>
      <c r="D2" s="144"/>
      <c r="E2" s="144"/>
      <c r="F2" s="144"/>
      <c r="G2" s="144"/>
      <c r="H2" s="144"/>
      <c r="I2" s="145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6.4" thickBot="1" x14ac:dyDescent="0.35">
      <c r="A3" s="72"/>
      <c r="B3" s="73"/>
      <c r="C3" s="73"/>
      <c r="D3" s="74">
        <v>2020</v>
      </c>
      <c r="E3" s="74"/>
      <c r="F3" s="74"/>
      <c r="G3" s="74"/>
      <c r="H3" s="74"/>
      <c r="I3" s="75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5">
      <c r="A4" s="6"/>
      <c r="B4" s="7"/>
      <c r="C4" s="8"/>
      <c r="D4" s="146" t="s">
        <v>1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8"/>
      <c r="R4" s="9"/>
      <c r="S4" s="10"/>
      <c r="T4" s="11"/>
      <c r="W4"/>
    </row>
    <row r="5" spans="1:24" ht="69" customHeight="1" thickBot="1" x14ac:dyDescent="0.55000000000000004">
      <c r="A5" s="12" t="s">
        <v>2</v>
      </c>
      <c r="B5" s="13" t="s">
        <v>39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138" t="s">
        <v>13</v>
      </c>
      <c r="O5" s="139"/>
      <c r="P5" s="155" t="s">
        <v>14</v>
      </c>
      <c r="Q5" s="149" t="s">
        <v>15</v>
      </c>
      <c r="R5" s="153" t="s">
        <v>16</v>
      </c>
      <c r="S5" s="138" t="s">
        <v>13</v>
      </c>
      <c r="T5" s="139"/>
      <c r="W5"/>
      <c r="X5" t="s">
        <v>17</v>
      </c>
    </row>
    <row r="6" spans="1:24" ht="15.75" customHeight="1" thickBot="1" x14ac:dyDescent="0.35">
      <c r="A6" s="20" t="s">
        <v>18</v>
      </c>
      <c r="B6" s="21" t="s">
        <v>19</v>
      </c>
      <c r="C6" s="21"/>
      <c r="D6" s="22" t="s">
        <v>20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22</v>
      </c>
      <c r="J6" s="22"/>
      <c r="K6" s="24" t="s">
        <v>23</v>
      </c>
      <c r="L6" s="25" t="s">
        <v>24</v>
      </c>
      <c r="M6" s="25" t="s">
        <v>17</v>
      </c>
      <c r="N6" s="26" t="s">
        <v>25</v>
      </c>
      <c r="O6" s="27" t="s">
        <v>26</v>
      </c>
      <c r="P6" s="156"/>
      <c r="Q6" s="150"/>
      <c r="R6" s="154"/>
      <c r="S6" s="26" t="s">
        <v>25</v>
      </c>
      <c r="T6" s="27" t="s">
        <v>26</v>
      </c>
      <c r="U6" s="28"/>
      <c r="W6"/>
    </row>
    <row r="7" spans="1:24" ht="15" thickBot="1" x14ac:dyDescent="0.35">
      <c r="A7" s="29">
        <v>43862</v>
      </c>
      <c r="B7" s="31" t="s">
        <v>33</v>
      </c>
      <c r="C7" s="31"/>
      <c r="D7" s="32">
        <v>1.522</v>
      </c>
      <c r="E7" s="32">
        <v>0.25800000000000001</v>
      </c>
      <c r="F7" s="32">
        <v>0</v>
      </c>
      <c r="G7" s="32">
        <v>0</v>
      </c>
      <c r="H7" s="32">
        <v>0</v>
      </c>
      <c r="I7" s="32">
        <v>0</v>
      </c>
      <c r="J7" s="33">
        <v>0</v>
      </c>
      <c r="K7" s="34">
        <f t="shared" ref="K7:K34" si="0">SUM(D7:I7)</f>
        <v>1.78</v>
      </c>
      <c r="L7" s="35">
        <v>0</v>
      </c>
      <c r="M7" s="34">
        <f t="shared" ref="M7:M34" si="1">+K7-L7</f>
        <v>1.78</v>
      </c>
      <c r="N7" s="32">
        <v>0</v>
      </c>
      <c r="O7" s="32">
        <v>0.44</v>
      </c>
      <c r="P7" s="36">
        <f t="shared" ref="P7:P34" si="2">SUM(M7:O7)</f>
        <v>2.2200000000000002</v>
      </c>
      <c r="Q7" s="77">
        <v>0.55000000000000004</v>
      </c>
      <c r="R7" s="36">
        <f t="shared" ref="R7:R34" si="3">+P7-Q7</f>
        <v>1.6700000000000002</v>
      </c>
      <c r="S7" s="32">
        <v>0</v>
      </c>
      <c r="T7" s="37">
        <v>0.44</v>
      </c>
      <c r="U7" s="38"/>
      <c r="W7"/>
    </row>
    <row r="8" spans="1:24" ht="15" thickBot="1" x14ac:dyDescent="0.35">
      <c r="A8" s="39">
        <v>43863</v>
      </c>
      <c r="B8" s="30" t="s">
        <v>27</v>
      </c>
      <c r="C8" s="30"/>
      <c r="D8" s="40">
        <v>0</v>
      </c>
      <c r="E8" s="40">
        <v>7.3999999999999996E-2</v>
      </c>
      <c r="F8" s="40">
        <v>0</v>
      </c>
      <c r="G8" s="40">
        <v>0</v>
      </c>
      <c r="H8" s="40">
        <v>0</v>
      </c>
      <c r="I8" s="40">
        <v>0</v>
      </c>
      <c r="J8" s="41">
        <v>0</v>
      </c>
      <c r="K8" s="42">
        <f t="shared" si="0"/>
        <v>7.3999999999999996E-2</v>
      </c>
      <c r="L8" s="35">
        <v>0</v>
      </c>
      <c r="M8" s="42">
        <f t="shared" si="1"/>
        <v>7.3999999999999996E-2</v>
      </c>
      <c r="N8" s="40">
        <v>0</v>
      </c>
      <c r="O8" s="40">
        <v>0.45</v>
      </c>
      <c r="P8" s="43">
        <f t="shared" si="2"/>
        <v>0.52400000000000002</v>
      </c>
      <c r="Q8" s="77">
        <v>0.54</v>
      </c>
      <c r="R8" s="43">
        <f t="shared" si="3"/>
        <v>-1.6000000000000014E-2</v>
      </c>
      <c r="S8" s="40">
        <v>0</v>
      </c>
      <c r="T8" s="44">
        <v>0.45</v>
      </c>
      <c r="U8" s="38"/>
      <c r="W8"/>
    </row>
    <row r="9" spans="1:24" ht="15" thickBot="1" x14ac:dyDescent="0.35">
      <c r="A9" s="39">
        <v>43864</v>
      </c>
      <c r="B9" s="30" t="s">
        <v>28</v>
      </c>
      <c r="C9" s="30"/>
      <c r="D9" s="40">
        <v>0</v>
      </c>
      <c r="E9" s="40">
        <v>8.0000000000000002E-3</v>
      </c>
      <c r="F9" s="40">
        <v>0</v>
      </c>
      <c r="G9" s="40">
        <v>0</v>
      </c>
      <c r="H9" s="40">
        <v>0</v>
      </c>
      <c r="I9" s="40">
        <v>2.04</v>
      </c>
      <c r="J9" s="41">
        <v>0</v>
      </c>
      <c r="K9" s="42">
        <f t="shared" si="0"/>
        <v>2.048</v>
      </c>
      <c r="L9" s="35">
        <v>0</v>
      </c>
      <c r="M9" s="42">
        <f t="shared" si="1"/>
        <v>2.048</v>
      </c>
      <c r="N9" s="40">
        <v>0</v>
      </c>
      <c r="O9" s="40">
        <v>0.45</v>
      </c>
      <c r="P9" s="43">
        <f t="shared" si="2"/>
        <v>2.4980000000000002</v>
      </c>
      <c r="Q9" s="77">
        <v>0.53</v>
      </c>
      <c r="R9" s="43">
        <f t="shared" si="3"/>
        <v>1.9680000000000002</v>
      </c>
      <c r="S9" s="40">
        <v>0</v>
      </c>
      <c r="T9" s="44">
        <v>0.45</v>
      </c>
      <c r="U9" s="38"/>
      <c r="W9"/>
    </row>
    <row r="10" spans="1:24" ht="15" thickBot="1" x14ac:dyDescent="0.35">
      <c r="A10" s="39">
        <v>43865</v>
      </c>
      <c r="B10" s="30" t="s">
        <v>29</v>
      </c>
      <c r="C10" s="30"/>
      <c r="D10" s="40">
        <v>0</v>
      </c>
      <c r="E10" s="40">
        <v>0.26</v>
      </c>
      <c r="F10" s="40">
        <v>0</v>
      </c>
      <c r="G10" s="40">
        <v>0</v>
      </c>
      <c r="H10" s="40">
        <v>0</v>
      </c>
      <c r="I10" s="40">
        <v>4.87</v>
      </c>
      <c r="J10" s="41">
        <v>0</v>
      </c>
      <c r="K10" s="42">
        <f t="shared" si="0"/>
        <v>5.13</v>
      </c>
      <c r="L10" s="35">
        <v>0</v>
      </c>
      <c r="M10" s="42">
        <f t="shared" si="1"/>
        <v>5.13</v>
      </c>
      <c r="N10" s="40">
        <v>0</v>
      </c>
      <c r="O10" s="40">
        <v>0.41</v>
      </c>
      <c r="P10" s="43">
        <f t="shared" si="2"/>
        <v>5.54</v>
      </c>
      <c r="Q10" s="77">
        <v>0.54</v>
      </c>
      <c r="R10" s="43">
        <f t="shared" si="3"/>
        <v>5</v>
      </c>
      <c r="S10" s="40">
        <v>0</v>
      </c>
      <c r="T10" s="44">
        <v>0.41</v>
      </c>
      <c r="U10" s="38"/>
      <c r="W10"/>
    </row>
    <row r="11" spans="1:24" ht="15" thickBot="1" x14ac:dyDescent="0.35">
      <c r="A11" s="39">
        <v>43866</v>
      </c>
      <c r="B11" s="30" t="s">
        <v>30</v>
      </c>
      <c r="C11" s="30"/>
      <c r="D11" s="40">
        <v>0</v>
      </c>
      <c r="E11" s="40">
        <v>0.32900000000000001</v>
      </c>
      <c r="F11" s="40">
        <v>0</v>
      </c>
      <c r="G11" s="40">
        <v>0</v>
      </c>
      <c r="H11" s="40">
        <v>0</v>
      </c>
      <c r="I11" s="40">
        <v>4.9800000000000004</v>
      </c>
      <c r="J11" s="41">
        <v>0</v>
      </c>
      <c r="K11" s="42">
        <f t="shared" si="0"/>
        <v>5.3090000000000002</v>
      </c>
      <c r="L11" s="35">
        <v>0</v>
      </c>
      <c r="M11" s="42">
        <f t="shared" si="1"/>
        <v>5.3090000000000002</v>
      </c>
      <c r="N11" s="40">
        <v>0</v>
      </c>
      <c r="O11" s="40">
        <v>0.37</v>
      </c>
      <c r="P11" s="43">
        <f t="shared" si="2"/>
        <v>5.6790000000000003</v>
      </c>
      <c r="Q11" s="77">
        <v>0.54</v>
      </c>
      <c r="R11" s="43">
        <f t="shared" si="3"/>
        <v>5.1390000000000002</v>
      </c>
      <c r="S11" s="40">
        <v>0</v>
      </c>
      <c r="T11" s="44">
        <v>0.37</v>
      </c>
      <c r="U11" s="38"/>
      <c r="W11"/>
    </row>
    <row r="12" spans="1:24" ht="15" thickBot="1" x14ac:dyDescent="0.35">
      <c r="A12" s="39">
        <v>43867</v>
      </c>
      <c r="B12" s="30" t="s">
        <v>31</v>
      </c>
      <c r="C12" s="30"/>
      <c r="D12" s="40">
        <v>0</v>
      </c>
      <c r="E12" s="40">
        <v>0.26300000000000001</v>
      </c>
      <c r="F12" s="40">
        <v>0</v>
      </c>
      <c r="G12" s="40">
        <v>0</v>
      </c>
      <c r="H12" s="40">
        <v>0</v>
      </c>
      <c r="I12" s="40">
        <v>4.99</v>
      </c>
      <c r="J12" s="41">
        <v>0</v>
      </c>
      <c r="K12" s="42">
        <f t="shared" si="0"/>
        <v>5.2530000000000001</v>
      </c>
      <c r="L12" s="35">
        <v>0</v>
      </c>
      <c r="M12" s="42">
        <f t="shared" si="1"/>
        <v>5.2530000000000001</v>
      </c>
      <c r="N12" s="40">
        <v>0</v>
      </c>
      <c r="O12" s="40">
        <v>0.4</v>
      </c>
      <c r="P12" s="43">
        <f t="shared" si="2"/>
        <v>5.6530000000000005</v>
      </c>
      <c r="Q12" s="77">
        <v>0.54</v>
      </c>
      <c r="R12" s="43">
        <f t="shared" si="3"/>
        <v>5.1130000000000004</v>
      </c>
      <c r="S12" s="40">
        <v>0</v>
      </c>
      <c r="T12" s="44">
        <v>0.4</v>
      </c>
      <c r="U12" s="38"/>
      <c r="W12"/>
    </row>
    <row r="13" spans="1:24" ht="15" thickBot="1" x14ac:dyDescent="0.35">
      <c r="A13" s="39">
        <v>43868</v>
      </c>
      <c r="B13" s="30" t="s">
        <v>32</v>
      </c>
      <c r="C13" s="30"/>
      <c r="D13" s="40">
        <v>1.601</v>
      </c>
      <c r="E13" s="40">
        <v>0.26200000000000001</v>
      </c>
      <c r="F13" s="40">
        <v>0</v>
      </c>
      <c r="G13" s="40">
        <v>0</v>
      </c>
      <c r="H13" s="40">
        <v>0</v>
      </c>
      <c r="I13" s="40">
        <v>3.05</v>
      </c>
      <c r="J13" s="41">
        <v>0</v>
      </c>
      <c r="K13" s="42">
        <f t="shared" si="0"/>
        <v>4.9130000000000003</v>
      </c>
      <c r="L13" s="35">
        <v>0</v>
      </c>
      <c r="M13" s="42">
        <f t="shared" si="1"/>
        <v>4.9130000000000003</v>
      </c>
      <c r="N13" s="40">
        <v>0</v>
      </c>
      <c r="O13" s="40">
        <v>0.42</v>
      </c>
      <c r="P13" s="43">
        <f t="shared" si="2"/>
        <v>5.3330000000000002</v>
      </c>
      <c r="Q13" s="77">
        <v>0.55000000000000004</v>
      </c>
      <c r="R13" s="43">
        <f t="shared" si="3"/>
        <v>4.7830000000000004</v>
      </c>
      <c r="S13" s="40">
        <v>0</v>
      </c>
      <c r="T13" s="44">
        <v>0.42</v>
      </c>
      <c r="U13" s="38"/>
      <c r="W13"/>
    </row>
    <row r="14" spans="1:24" ht="15" thickBot="1" x14ac:dyDescent="0.35">
      <c r="A14" s="39">
        <v>43869</v>
      </c>
      <c r="B14" s="30" t="s">
        <v>33</v>
      </c>
      <c r="C14" s="30"/>
      <c r="D14" s="40">
        <v>2.4390000000000001</v>
      </c>
      <c r="E14" s="40">
        <v>0.26</v>
      </c>
      <c r="F14" s="40">
        <v>0</v>
      </c>
      <c r="G14" s="40">
        <v>0</v>
      </c>
      <c r="H14" s="40">
        <v>0</v>
      </c>
      <c r="I14" s="40">
        <v>0</v>
      </c>
      <c r="J14" s="41">
        <v>0</v>
      </c>
      <c r="K14" s="42">
        <f t="shared" si="0"/>
        <v>2.6989999999999998</v>
      </c>
      <c r="L14" s="35">
        <v>0</v>
      </c>
      <c r="M14" s="42">
        <f t="shared" si="1"/>
        <v>2.6989999999999998</v>
      </c>
      <c r="N14" s="40">
        <v>0</v>
      </c>
      <c r="O14" s="40">
        <v>0.41</v>
      </c>
      <c r="P14" s="43">
        <f t="shared" si="2"/>
        <v>3.109</v>
      </c>
      <c r="Q14" s="77">
        <v>0.55000000000000004</v>
      </c>
      <c r="R14" s="43">
        <f t="shared" si="3"/>
        <v>2.5590000000000002</v>
      </c>
      <c r="S14" s="40">
        <v>0</v>
      </c>
      <c r="T14" s="44">
        <v>0.41</v>
      </c>
      <c r="U14" s="38"/>
      <c r="W14"/>
    </row>
    <row r="15" spans="1:24" ht="15" thickBot="1" x14ac:dyDescent="0.35">
      <c r="A15" s="39">
        <v>43870</v>
      </c>
      <c r="B15" s="30" t="s">
        <v>27</v>
      </c>
      <c r="C15" s="30"/>
      <c r="D15" s="40">
        <v>0</v>
      </c>
      <c r="E15" s="40">
        <v>0.26100000000000001</v>
      </c>
      <c r="F15" s="40">
        <v>0</v>
      </c>
      <c r="G15" s="40">
        <v>0</v>
      </c>
      <c r="H15" s="40">
        <v>0</v>
      </c>
      <c r="I15" s="40">
        <v>0</v>
      </c>
      <c r="J15" s="41">
        <v>0</v>
      </c>
      <c r="K15" s="42">
        <f t="shared" si="0"/>
        <v>0.26100000000000001</v>
      </c>
      <c r="L15" s="35">
        <v>0</v>
      </c>
      <c r="M15" s="42">
        <f t="shared" si="1"/>
        <v>0.26100000000000001</v>
      </c>
      <c r="N15" s="40">
        <v>0</v>
      </c>
      <c r="O15" s="40">
        <v>0.41</v>
      </c>
      <c r="P15" s="43">
        <f t="shared" si="2"/>
        <v>0.67100000000000004</v>
      </c>
      <c r="Q15" s="77">
        <v>0.51</v>
      </c>
      <c r="R15" s="43">
        <f t="shared" si="3"/>
        <v>0.16100000000000003</v>
      </c>
      <c r="S15" s="40">
        <v>0</v>
      </c>
      <c r="T15" s="44">
        <v>0.41</v>
      </c>
      <c r="U15" s="38"/>
      <c r="W15"/>
    </row>
    <row r="16" spans="1:24" ht="15" thickBot="1" x14ac:dyDescent="0.35">
      <c r="A16" s="39">
        <v>43871</v>
      </c>
      <c r="B16" s="30" t="s">
        <v>28</v>
      </c>
      <c r="C16" s="30"/>
      <c r="D16" s="40">
        <v>0.56599999999999995</v>
      </c>
      <c r="E16" s="40">
        <v>0.80500000000000005</v>
      </c>
      <c r="F16" s="40">
        <v>0</v>
      </c>
      <c r="G16" s="40">
        <v>0.505</v>
      </c>
      <c r="H16" s="40">
        <v>0</v>
      </c>
      <c r="I16" s="40">
        <v>0</v>
      </c>
      <c r="J16" s="41">
        <v>0</v>
      </c>
      <c r="K16" s="42">
        <f t="shared" si="0"/>
        <v>1.8759999999999999</v>
      </c>
      <c r="L16" s="35">
        <v>0</v>
      </c>
      <c r="M16" s="42">
        <f t="shared" si="1"/>
        <v>1.8759999999999999</v>
      </c>
      <c r="N16" s="40">
        <v>0</v>
      </c>
      <c r="O16" s="40">
        <v>0.42</v>
      </c>
      <c r="P16" s="43">
        <f t="shared" si="2"/>
        <v>2.2959999999999998</v>
      </c>
      <c r="Q16" s="77">
        <v>0.48</v>
      </c>
      <c r="R16" s="43">
        <f t="shared" si="3"/>
        <v>1.8159999999999998</v>
      </c>
      <c r="S16" s="40">
        <v>0</v>
      </c>
      <c r="T16" s="44">
        <v>0.42</v>
      </c>
      <c r="U16" s="38"/>
      <c r="W16"/>
    </row>
    <row r="17" spans="1:23" ht="15" thickBot="1" x14ac:dyDescent="0.35">
      <c r="A17" s="39">
        <v>43872</v>
      </c>
      <c r="B17" s="30" t="s">
        <v>29</v>
      </c>
      <c r="C17" s="30"/>
      <c r="D17" s="40">
        <v>2.258</v>
      </c>
      <c r="E17" s="40">
        <v>1.256</v>
      </c>
      <c r="F17" s="40">
        <v>0</v>
      </c>
      <c r="G17" s="40">
        <v>0.89900000000000002</v>
      </c>
      <c r="H17" s="40">
        <v>0</v>
      </c>
      <c r="I17" s="40">
        <v>0</v>
      </c>
      <c r="J17" s="41">
        <v>0</v>
      </c>
      <c r="K17" s="42">
        <f t="shared" si="0"/>
        <v>4.4130000000000003</v>
      </c>
      <c r="L17" s="35">
        <v>0</v>
      </c>
      <c r="M17" s="42">
        <f t="shared" si="1"/>
        <v>4.4130000000000003</v>
      </c>
      <c r="N17" s="40">
        <v>0</v>
      </c>
      <c r="O17" s="40">
        <v>0.42</v>
      </c>
      <c r="P17" s="43">
        <f t="shared" si="2"/>
        <v>4.8330000000000002</v>
      </c>
      <c r="Q17" s="77">
        <v>0.48</v>
      </c>
      <c r="R17" s="43">
        <f t="shared" si="3"/>
        <v>4.3529999999999998</v>
      </c>
      <c r="S17" s="40">
        <v>0</v>
      </c>
      <c r="T17" s="44">
        <v>0.42</v>
      </c>
      <c r="U17" s="38"/>
      <c r="W17"/>
    </row>
    <row r="18" spans="1:23" ht="15" thickBot="1" x14ac:dyDescent="0.35">
      <c r="A18" s="39">
        <v>43873</v>
      </c>
      <c r="B18" s="30" t="s">
        <v>30</v>
      </c>
      <c r="C18" s="30"/>
      <c r="D18" s="40">
        <v>2.262</v>
      </c>
      <c r="E18" s="40">
        <v>1.4039999999999999</v>
      </c>
      <c r="F18" s="40">
        <v>0</v>
      </c>
      <c r="G18" s="40">
        <v>0.89300000000000002</v>
      </c>
      <c r="H18" s="40">
        <v>0</v>
      </c>
      <c r="I18" s="40">
        <v>0</v>
      </c>
      <c r="J18" s="41">
        <v>0</v>
      </c>
      <c r="K18" s="42">
        <f t="shared" si="0"/>
        <v>4.5590000000000002</v>
      </c>
      <c r="L18" s="35">
        <v>0</v>
      </c>
      <c r="M18" s="42">
        <f t="shared" si="1"/>
        <v>4.5590000000000002</v>
      </c>
      <c r="N18" s="40">
        <v>0</v>
      </c>
      <c r="O18" s="40">
        <v>0.43</v>
      </c>
      <c r="P18" s="43">
        <f t="shared" si="2"/>
        <v>4.9889999999999999</v>
      </c>
      <c r="Q18" s="77">
        <v>0.49</v>
      </c>
      <c r="R18" s="43">
        <f t="shared" si="3"/>
        <v>4.4989999999999997</v>
      </c>
      <c r="S18" s="40">
        <v>0</v>
      </c>
      <c r="T18" s="44">
        <v>0.43</v>
      </c>
      <c r="U18" s="38"/>
      <c r="W18"/>
    </row>
    <row r="19" spans="1:23" ht="15" thickBot="1" x14ac:dyDescent="0.35">
      <c r="A19" s="39">
        <v>43874</v>
      </c>
      <c r="B19" s="30" t="s">
        <v>31</v>
      </c>
      <c r="C19" s="30"/>
      <c r="D19" s="40">
        <v>1.0369999999999999</v>
      </c>
      <c r="E19" s="40">
        <v>1.4530000000000001</v>
      </c>
      <c r="F19" s="40">
        <v>0</v>
      </c>
      <c r="G19" s="40">
        <v>0.88800000000000001</v>
      </c>
      <c r="H19" s="40">
        <v>0</v>
      </c>
      <c r="I19" s="40">
        <v>0</v>
      </c>
      <c r="J19" s="41">
        <v>0</v>
      </c>
      <c r="K19" s="42">
        <f t="shared" si="0"/>
        <v>3.3780000000000001</v>
      </c>
      <c r="L19" s="35">
        <v>0</v>
      </c>
      <c r="M19" s="42">
        <f t="shared" si="1"/>
        <v>3.3780000000000001</v>
      </c>
      <c r="N19" s="40">
        <v>0</v>
      </c>
      <c r="O19" s="40">
        <v>0.56000000000000005</v>
      </c>
      <c r="P19" s="43">
        <f t="shared" si="2"/>
        <v>3.9380000000000002</v>
      </c>
      <c r="Q19" s="77">
        <v>0.49</v>
      </c>
      <c r="R19" s="43">
        <f t="shared" si="3"/>
        <v>3.4480000000000004</v>
      </c>
      <c r="S19" s="40">
        <v>0</v>
      </c>
      <c r="T19" s="44">
        <v>0.56000000000000005</v>
      </c>
      <c r="U19" s="38"/>
      <c r="W19"/>
    </row>
    <row r="20" spans="1:23" ht="15" thickBot="1" x14ac:dyDescent="0.35">
      <c r="A20" s="39">
        <v>43875</v>
      </c>
      <c r="B20" s="30" t="s">
        <v>32</v>
      </c>
      <c r="C20" s="30"/>
      <c r="D20" s="40">
        <v>0.12</v>
      </c>
      <c r="E20" s="40">
        <v>1.425</v>
      </c>
      <c r="F20" s="40">
        <v>0</v>
      </c>
      <c r="G20" s="40">
        <v>0.88500000000000001</v>
      </c>
      <c r="H20" s="40">
        <v>0</v>
      </c>
      <c r="I20" s="40">
        <v>1.21</v>
      </c>
      <c r="J20" s="41">
        <v>0</v>
      </c>
      <c r="K20" s="42">
        <f t="shared" si="0"/>
        <v>3.6399999999999997</v>
      </c>
      <c r="L20" s="35">
        <v>0</v>
      </c>
      <c r="M20" s="42">
        <f t="shared" si="1"/>
        <v>3.6399999999999997</v>
      </c>
      <c r="N20" s="40">
        <v>0</v>
      </c>
      <c r="O20" s="40">
        <v>0.33</v>
      </c>
      <c r="P20" s="43">
        <f t="shared" si="2"/>
        <v>3.9699999999999998</v>
      </c>
      <c r="Q20" s="77">
        <v>0.48</v>
      </c>
      <c r="R20" s="43">
        <f t="shared" si="3"/>
        <v>3.4899999999999998</v>
      </c>
      <c r="S20" s="40">
        <v>0</v>
      </c>
      <c r="T20" s="44">
        <v>0.33</v>
      </c>
      <c r="U20" s="38"/>
      <c r="W20"/>
    </row>
    <row r="21" spans="1:23" ht="15" thickBot="1" x14ac:dyDescent="0.35">
      <c r="A21" s="39">
        <v>43876</v>
      </c>
      <c r="B21" s="30" t="s">
        <v>33</v>
      </c>
      <c r="C21" s="30"/>
      <c r="D21" s="40">
        <v>1.2270000000000001</v>
      </c>
      <c r="E21" s="40">
        <v>0.55300000000000005</v>
      </c>
      <c r="F21" s="40">
        <v>0</v>
      </c>
      <c r="G21" s="40">
        <v>0.88200000000000001</v>
      </c>
      <c r="H21" s="40">
        <v>0</v>
      </c>
      <c r="I21" s="40">
        <v>0</v>
      </c>
      <c r="J21" s="41">
        <v>0</v>
      </c>
      <c r="K21" s="42">
        <f t="shared" si="0"/>
        <v>2.6620000000000004</v>
      </c>
      <c r="L21" s="35">
        <v>0</v>
      </c>
      <c r="M21" s="42">
        <f t="shared" si="1"/>
        <v>2.6620000000000004</v>
      </c>
      <c r="N21" s="40">
        <v>0</v>
      </c>
      <c r="O21" s="40">
        <v>0.43</v>
      </c>
      <c r="P21" s="43">
        <f t="shared" si="2"/>
        <v>3.0920000000000005</v>
      </c>
      <c r="Q21" s="77">
        <v>0.48</v>
      </c>
      <c r="R21" s="43">
        <f t="shared" si="3"/>
        <v>2.6120000000000005</v>
      </c>
      <c r="S21" s="40">
        <v>0</v>
      </c>
      <c r="T21" s="44">
        <v>0.43</v>
      </c>
      <c r="U21" s="38"/>
      <c r="W21"/>
    </row>
    <row r="22" spans="1:23" ht="15" thickBot="1" x14ac:dyDescent="0.35">
      <c r="A22" s="39">
        <v>43877</v>
      </c>
      <c r="B22" s="30" t="s">
        <v>27</v>
      </c>
      <c r="C22" s="30"/>
      <c r="D22" s="40">
        <v>1.643</v>
      </c>
      <c r="E22" s="40">
        <v>0.38400000000000001</v>
      </c>
      <c r="F22" s="40">
        <v>0</v>
      </c>
      <c r="G22" s="40">
        <v>0.88800000000000001</v>
      </c>
      <c r="H22" s="40">
        <v>0</v>
      </c>
      <c r="I22" s="40">
        <v>0</v>
      </c>
      <c r="J22" s="41">
        <v>0</v>
      </c>
      <c r="K22" s="42">
        <f t="shared" si="0"/>
        <v>2.915</v>
      </c>
      <c r="L22" s="35">
        <v>0</v>
      </c>
      <c r="M22" s="42">
        <f t="shared" si="1"/>
        <v>2.915</v>
      </c>
      <c r="N22" s="40">
        <v>0</v>
      </c>
      <c r="O22" s="40">
        <v>0.42</v>
      </c>
      <c r="P22" s="43">
        <f t="shared" si="2"/>
        <v>3.335</v>
      </c>
      <c r="Q22" s="77">
        <v>0.48</v>
      </c>
      <c r="R22" s="43">
        <f t="shared" si="3"/>
        <v>2.855</v>
      </c>
      <c r="S22" s="40">
        <v>0</v>
      </c>
      <c r="T22" s="44">
        <v>0.42</v>
      </c>
      <c r="U22" s="38"/>
      <c r="W22"/>
    </row>
    <row r="23" spans="1:23" ht="15" thickBot="1" x14ac:dyDescent="0.35">
      <c r="A23" s="39">
        <v>43878</v>
      </c>
      <c r="B23" s="30" t="s">
        <v>28</v>
      </c>
      <c r="C23" s="30"/>
      <c r="D23" s="40">
        <v>1.6</v>
      </c>
      <c r="E23" s="40">
        <v>0.38500000000000001</v>
      </c>
      <c r="F23" s="40">
        <v>0</v>
      </c>
      <c r="G23" s="40">
        <v>0.878</v>
      </c>
      <c r="H23" s="40">
        <v>0</v>
      </c>
      <c r="I23" s="40">
        <v>0</v>
      </c>
      <c r="J23" s="41">
        <v>0</v>
      </c>
      <c r="K23" s="42">
        <f t="shared" si="0"/>
        <v>2.863</v>
      </c>
      <c r="L23" s="35">
        <v>0</v>
      </c>
      <c r="M23" s="42">
        <f t="shared" si="1"/>
        <v>2.863</v>
      </c>
      <c r="N23" s="40">
        <v>0</v>
      </c>
      <c r="O23" s="40">
        <v>0.42</v>
      </c>
      <c r="P23" s="43">
        <f t="shared" si="2"/>
        <v>3.2829999999999999</v>
      </c>
      <c r="Q23" s="77">
        <v>0.48</v>
      </c>
      <c r="R23" s="43">
        <f t="shared" si="3"/>
        <v>2.8029999999999999</v>
      </c>
      <c r="S23" s="40">
        <v>0</v>
      </c>
      <c r="T23" s="44">
        <v>0.42</v>
      </c>
      <c r="U23" s="38"/>
      <c r="W23"/>
    </row>
    <row r="24" spans="1:23" ht="15" thickBot="1" x14ac:dyDescent="0.35">
      <c r="A24" s="39">
        <v>43879</v>
      </c>
      <c r="B24" s="30" t="s">
        <v>29</v>
      </c>
      <c r="C24" s="30"/>
      <c r="D24" s="40">
        <v>0.92600000000000005</v>
      </c>
      <c r="E24" s="40">
        <v>0.38500000000000001</v>
      </c>
      <c r="F24" s="40">
        <v>0</v>
      </c>
      <c r="G24" s="40">
        <v>0.876</v>
      </c>
      <c r="H24" s="40">
        <v>0</v>
      </c>
      <c r="I24" s="40">
        <v>2.66</v>
      </c>
      <c r="J24" s="41">
        <v>0</v>
      </c>
      <c r="K24" s="42">
        <f t="shared" si="0"/>
        <v>4.8469999999999995</v>
      </c>
      <c r="L24" s="35">
        <v>0</v>
      </c>
      <c r="M24" s="42">
        <f t="shared" si="1"/>
        <v>4.8469999999999995</v>
      </c>
      <c r="N24" s="40">
        <v>0</v>
      </c>
      <c r="O24" s="40">
        <v>0.42</v>
      </c>
      <c r="P24" s="43">
        <f t="shared" si="2"/>
        <v>5.2669999999999995</v>
      </c>
      <c r="Q24" s="77">
        <v>0.48</v>
      </c>
      <c r="R24" s="43">
        <f t="shared" si="3"/>
        <v>4.786999999999999</v>
      </c>
      <c r="S24" s="40">
        <v>0</v>
      </c>
      <c r="T24" s="44">
        <v>0.42</v>
      </c>
      <c r="U24" s="38"/>
      <c r="W24"/>
    </row>
    <row r="25" spans="1:23" ht="15" thickBot="1" x14ac:dyDescent="0.35">
      <c r="A25" s="39">
        <v>43880</v>
      </c>
      <c r="B25" s="30" t="s">
        <v>30</v>
      </c>
      <c r="C25" s="30"/>
      <c r="D25" s="40">
        <v>0</v>
      </c>
      <c r="E25" s="40">
        <v>0.38500000000000001</v>
      </c>
      <c r="F25" s="40">
        <v>0</v>
      </c>
      <c r="G25" s="40">
        <v>0.88700000000000001</v>
      </c>
      <c r="H25" s="40">
        <v>0</v>
      </c>
      <c r="I25" s="40">
        <v>4.96</v>
      </c>
      <c r="J25" s="41">
        <v>0</v>
      </c>
      <c r="K25" s="42">
        <f t="shared" si="0"/>
        <v>6.2320000000000002</v>
      </c>
      <c r="L25" s="35">
        <v>0</v>
      </c>
      <c r="M25" s="42">
        <f t="shared" si="1"/>
        <v>6.2320000000000002</v>
      </c>
      <c r="N25" s="40">
        <v>0</v>
      </c>
      <c r="O25" s="40">
        <v>0.42</v>
      </c>
      <c r="P25" s="43">
        <f t="shared" si="2"/>
        <v>6.6520000000000001</v>
      </c>
      <c r="Q25" s="77">
        <v>0.48</v>
      </c>
      <c r="R25" s="43">
        <f t="shared" si="3"/>
        <v>6.1720000000000006</v>
      </c>
      <c r="S25" s="40">
        <v>0</v>
      </c>
      <c r="T25" s="44">
        <v>0.42</v>
      </c>
      <c r="U25" s="38"/>
      <c r="W25"/>
    </row>
    <row r="26" spans="1:23" ht="15" thickBot="1" x14ac:dyDescent="0.35">
      <c r="A26" s="39">
        <v>43881</v>
      </c>
      <c r="B26" s="30" t="s">
        <v>31</v>
      </c>
      <c r="C26" s="30"/>
      <c r="D26" s="40">
        <v>0</v>
      </c>
      <c r="E26" s="40">
        <v>0.38600000000000001</v>
      </c>
      <c r="F26" s="40">
        <v>0</v>
      </c>
      <c r="G26" s="40">
        <v>0.752</v>
      </c>
      <c r="H26" s="40">
        <v>0</v>
      </c>
      <c r="I26" s="40">
        <v>4.91</v>
      </c>
      <c r="J26" s="41">
        <v>0</v>
      </c>
      <c r="K26" s="42">
        <f t="shared" si="0"/>
        <v>6.048</v>
      </c>
      <c r="L26" s="35">
        <v>0</v>
      </c>
      <c r="M26" s="42">
        <f t="shared" si="1"/>
        <v>6.048</v>
      </c>
      <c r="N26" s="40">
        <v>0</v>
      </c>
      <c r="O26" s="40">
        <v>0.42</v>
      </c>
      <c r="P26" s="43">
        <f t="shared" si="2"/>
        <v>6.468</v>
      </c>
      <c r="Q26" s="77">
        <v>0.48</v>
      </c>
      <c r="R26" s="43">
        <f t="shared" si="3"/>
        <v>5.9879999999999995</v>
      </c>
      <c r="S26" s="40">
        <v>0</v>
      </c>
      <c r="T26" s="44">
        <v>0.42</v>
      </c>
      <c r="U26" s="38"/>
      <c r="W26"/>
    </row>
    <row r="27" spans="1:23" ht="15" thickBot="1" x14ac:dyDescent="0.35">
      <c r="A27" s="39">
        <v>43882</v>
      </c>
      <c r="B27" s="30" t="s">
        <v>32</v>
      </c>
      <c r="C27" s="30"/>
      <c r="D27" s="40">
        <v>0</v>
      </c>
      <c r="E27" s="40">
        <v>0.34399999999999997</v>
      </c>
      <c r="F27" s="40">
        <v>0</v>
      </c>
      <c r="G27" s="40">
        <v>0.41299999999999998</v>
      </c>
      <c r="H27" s="40">
        <v>0</v>
      </c>
      <c r="I27" s="40">
        <v>2.14</v>
      </c>
      <c r="J27" s="41">
        <v>0</v>
      </c>
      <c r="K27" s="42">
        <f t="shared" si="0"/>
        <v>2.8970000000000002</v>
      </c>
      <c r="L27" s="35">
        <v>0</v>
      </c>
      <c r="M27" s="42">
        <f t="shared" si="1"/>
        <v>2.8970000000000002</v>
      </c>
      <c r="N27" s="40">
        <v>0</v>
      </c>
      <c r="O27" s="40">
        <v>0.42</v>
      </c>
      <c r="P27" s="43">
        <f t="shared" si="2"/>
        <v>3.3170000000000002</v>
      </c>
      <c r="Q27" s="77">
        <v>0.49</v>
      </c>
      <c r="R27" s="43">
        <f t="shared" si="3"/>
        <v>2.827</v>
      </c>
      <c r="S27" s="40">
        <v>0</v>
      </c>
      <c r="T27" s="44">
        <v>0.42</v>
      </c>
      <c r="U27" s="38"/>
      <c r="W27"/>
    </row>
    <row r="28" spans="1:23" ht="15" thickBot="1" x14ac:dyDescent="0.35">
      <c r="A28" s="39">
        <v>43883</v>
      </c>
      <c r="B28" s="30" t="s">
        <v>33</v>
      </c>
      <c r="C28" s="30"/>
      <c r="D28" s="40">
        <v>0.65300000000000002</v>
      </c>
      <c r="E28" s="40">
        <v>0</v>
      </c>
      <c r="F28" s="40">
        <v>0</v>
      </c>
      <c r="G28" s="40">
        <v>0.152</v>
      </c>
      <c r="H28" s="40">
        <v>0</v>
      </c>
      <c r="I28" s="40">
        <v>0</v>
      </c>
      <c r="J28" s="41">
        <v>0</v>
      </c>
      <c r="K28" s="42">
        <f t="shared" si="0"/>
        <v>0.80500000000000005</v>
      </c>
      <c r="L28" s="35">
        <v>0</v>
      </c>
      <c r="M28" s="42">
        <f t="shared" si="1"/>
        <v>0.80500000000000005</v>
      </c>
      <c r="N28" s="40">
        <v>0</v>
      </c>
      <c r="O28" s="40">
        <v>0.43</v>
      </c>
      <c r="P28" s="43">
        <f t="shared" si="2"/>
        <v>1.2350000000000001</v>
      </c>
      <c r="Q28" s="77">
        <v>0.51</v>
      </c>
      <c r="R28" s="43">
        <f t="shared" si="3"/>
        <v>0.72500000000000009</v>
      </c>
      <c r="S28" s="40">
        <v>0</v>
      </c>
      <c r="T28" s="44">
        <v>0.43</v>
      </c>
      <c r="U28" s="38"/>
      <c r="W28"/>
    </row>
    <row r="29" spans="1:23" ht="15" thickBot="1" x14ac:dyDescent="0.35">
      <c r="A29" s="39">
        <v>43884</v>
      </c>
      <c r="B29" s="30" t="s">
        <v>27</v>
      </c>
      <c r="C29" s="30"/>
      <c r="D29" s="40">
        <v>2.4449999999999998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1">
        <v>0</v>
      </c>
      <c r="K29" s="42">
        <f t="shared" si="0"/>
        <v>2.4449999999999998</v>
      </c>
      <c r="L29" s="35">
        <v>0</v>
      </c>
      <c r="M29" s="42">
        <f t="shared" si="1"/>
        <v>2.4449999999999998</v>
      </c>
      <c r="N29" s="40">
        <v>0</v>
      </c>
      <c r="O29" s="40">
        <v>0.43</v>
      </c>
      <c r="P29" s="43">
        <f t="shared" si="2"/>
        <v>2.875</v>
      </c>
      <c r="Q29" s="77">
        <v>0.51</v>
      </c>
      <c r="R29" s="43">
        <f t="shared" si="3"/>
        <v>2.3650000000000002</v>
      </c>
      <c r="S29" s="40">
        <v>0</v>
      </c>
      <c r="T29" s="44">
        <v>0.43</v>
      </c>
      <c r="U29" s="38"/>
      <c r="W29"/>
    </row>
    <row r="30" spans="1:23" ht="15" thickBot="1" x14ac:dyDescent="0.35">
      <c r="A30" s="39">
        <v>43885</v>
      </c>
      <c r="B30" s="30" t="s">
        <v>28</v>
      </c>
      <c r="C30" s="30"/>
      <c r="D30" s="40">
        <v>1.869</v>
      </c>
      <c r="E30" s="40">
        <v>0</v>
      </c>
      <c r="F30" s="40">
        <v>0</v>
      </c>
      <c r="G30" s="40">
        <v>0</v>
      </c>
      <c r="H30" s="40">
        <v>0</v>
      </c>
      <c r="I30" s="40">
        <v>2.92</v>
      </c>
      <c r="J30" s="41">
        <v>0</v>
      </c>
      <c r="K30" s="42">
        <f t="shared" si="0"/>
        <v>4.7889999999999997</v>
      </c>
      <c r="L30" s="35">
        <v>0</v>
      </c>
      <c r="M30" s="42">
        <f t="shared" si="1"/>
        <v>4.7889999999999997</v>
      </c>
      <c r="N30" s="40">
        <v>0</v>
      </c>
      <c r="O30" s="40">
        <v>0.43</v>
      </c>
      <c r="P30" s="43">
        <f t="shared" si="2"/>
        <v>5.2189999999999994</v>
      </c>
      <c r="Q30" s="77">
        <v>0.51</v>
      </c>
      <c r="R30" s="43">
        <f t="shared" si="3"/>
        <v>4.7089999999999996</v>
      </c>
      <c r="S30" s="40">
        <v>0</v>
      </c>
      <c r="T30" s="44">
        <v>0.43</v>
      </c>
      <c r="U30" s="38"/>
      <c r="W30"/>
    </row>
    <row r="31" spans="1:23" ht="15" thickBot="1" x14ac:dyDescent="0.35">
      <c r="A31" s="39">
        <v>43886</v>
      </c>
      <c r="B31" s="30" t="s">
        <v>29</v>
      </c>
      <c r="C31" s="30"/>
      <c r="D31" s="40">
        <v>0.90500000000000003</v>
      </c>
      <c r="E31" s="40">
        <v>0</v>
      </c>
      <c r="F31" s="40">
        <v>0</v>
      </c>
      <c r="G31" s="40">
        <v>0</v>
      </c>
      <c r="H31" s="40">
        <v>0</v>
      </c>
      <c r="I31" s="40">
        <v>4.91</v>
      </c>
      <c r="J31" s="41">
        <v>0</v>
      </c>
      <c r="K31" s="42">
        <f t="shared" si="0"/>
        <v>5.8150000000000004</v>
      </c>
      <c r="L31" s="35">
        <v>0</v>
      </c>
      <c r="M31" s="42">
        <f t="shared" si="1"/>
        <v>5.8150000000000004</v>
      </c>
      <c r="N31" s="40">
        <v>0</v>
      </c>
      <c r="O31" s="40">
        <v>0.43</v>
      </c>
      <c r="P31" s="43">
        <f t="shared" si="2"/>
        <v>6.2450000000000001</v>
      </c>
      <c r="Q31" s="77">
        <v>0.57999999999999996</v>
      </c>
      <c r="R31" s="43">
        <f t="shared" si="3"/>
        <v>5.665</v>
      </c>
      <c r="S31" s="40">
        <v>0</v>
      </c>
      <c r="T31" s="44">
        <v>0.43</v>
      </c>
      <c r="U31" s="38"/>
      <c r="W31"/>
    </row>
    <row r="32" spans="1:23" ht="15" thickBot="1" x14ac:dyDescent="0.35">
      <c r="A32" s="39">
        <v>43887</v>
      </c>
      <c r="B32" s="30" t="s">
        <v>30</v>
      </c>
      <c r="C32" s="30"/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4.9400000000000004</v>
      </c>
      <c r="J32" s="41">
        <v>0</v>
      </c>
      <c r="K32" s="42">
        <f t="shared" si="0"/>
        <v>4.9400000000000004</v>
      </c>
      <c r="L32" s="35">
        <v>0</v>
      </c>
      <c r="M32" s="42">
        <f t="shared" si="1"/>
        <v>4.9400000000000004</v>
      </c>
      <c r="N32" s="40">
        <v>0</v>
      </c>
      <c r="O32" s="40">
        <v>0.43</v>
      </c>
      <c r="P32" s="43">
        <f t="shared" si="2"/>
        <v>5.37</v>
      </c>
      <c r="Q32" s="77">
        <v>0.63</v>
      </c>
      <c r="R32" s="43">
        <f t="shared" si="3"/>
        <v>4.74</v>
      </c>
      <c r="S32" s="40">
        <v>0</v>
      </c>
      <c r="T32" s="44">
        <v>0.43</v>
      </c>
      <c r="U32" s="38"/>
      <c r="W32"/>
    </row>
    <row r="33" spans="1:23" ht="15" thickBot="1" x14ac:dyDescent="0.35">
      <c r="A33" s="39">
        <v>43888</v>
      </c>
      <c r="B33" s="30" t="s">
        <v>31</v>
      </c>
      <c r="C33" s="30"/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4.93</v>
      </c>
      <c r="J33" s="41">
        <v>0</v>
      </c>
      <c r="K33" s="42">
        <f t="shared" si="0"/>
        <v>4.93</v>
      </c>
      <c r="L33" s="35">
        <v>0</v>
      </c>
      <c r="M33" s="42">
        <f t="shared" si="1"/>
        <v>4.93</v>
      </c>
      <c r="N33" s="40">
        <v>0</v>
      </c>
      <c r="O33" s="40">
        <v>0.43</v>
      </c>
      <c r="P33" s="43">
        <f t="shared" si="2"/>
        <v>5.3599999999999994</v>
      </c>
      <c r="Q33" s="77">
        <v>0.64</v>
      </c>
      <c r="R33" s="43">
        <f t="shared" si="3"/>
        <v>4.72</v>
      </c>
      <c r="S33" s="40">
        <v>0</v>
      </c>
      <c r="T33" s="44">
        <v>0.43</v>
      </c>
      <c r="U33" s="38"/>
      <c r="W33"/>
    </row>
    <row r="34" spans="1:23" ht="15" thickBot="1" x14ac:dyDescent="0.35">
      <c r="A34" s="39">
        <v>43889</v>
      </c>
      <c r="B34" s="30" t="s">
        <v>32</v>
      </c>
      <c r="C34" s="30"/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2.52</v>
      </c>
      <c r="J34" s="41">
        <v>0</v>
      </c>
      <c r="K34" s="42">
        <f t="shared" si="0"/>
        <v>2.52</v>
      </c>
      <c r="L34" s="35">
        <v>0</v>
      </c>
      <c r="M34" s="42">
        <f t="shared" si="1"/>
        <v>2.52</v>
      </c>
      <c r="N34" s="40">
        <v>0</v>
      </c>
      <c r="O34" s="40">
        <v>0.43</v>
      </c>
      <c r="P34" s="43">
        <f t="shared" si="2"/>
        <v>2.95</v>
      </c>
      <c r="Q34" s="77">
        <v>0.64</v>
      </c>
      <c r="R34" s="43">
        <f t="shared" si="3"/>
        <v>2.31</v>
      </c>
      <c r="S34" s="40">
        <v>0</v>
      </c>
      <c r="T34" s="44">
        <v>0.43</v>
      </c>
      <c r="U34" s="38"/>
      <c r="W34"/>
    </row>
    <row r="35" spans="1:23" ht="15" thickBot="1" x14ac:dyDescent="0.35">
      <c r="A35" s="78">
        <v>43890</v>
      </c>
      <c r="B35" s="79" t="s">
        <v>33</v>
      </c>
      <c r="C35" s="79"/>
      <c r="D35" s="80">
        <v>1.905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1">
        <v>0</v>
      </c>
      <c r="K35" s="82">
        <f t="shared" ref="K35" si="4">SUM(D35:I35)</f>
        <v>1.905</v>
      </c>
      <c r="L35" s="83">
        <v>0</v>
      </c>
      <c r="M35" s="82">
        <f t="shared" ref="M35" si="5">+K35-L35</f>
        <v>1.905</v>
      </c>
      <c r="N35" s="80">
        <v>0</v>
      </c>
      <c r="O35" s="80">
        <v>0.43</v>
      </c>
      <c r="P35" s="84">
        <f t="shared" ref="P35" si="6">SUM(M35:O35)</f>
        <v>2.335</v>
      </c>
      <c r="Q35" s="77">
        <v>0.63</v>
      </c>
      <c r="R35" s="84">
        <f t="shared" ref="R35" si="7">+P35-Q35</f>
        <v>1.7050000000000001</v>
      </c>
      <c r="S35" s="80">
        <v>0</v>
      </c>
      <c r="T35" s="85">
        <v>0.43</v>
      </c>
      <c r="U35" s="38"/>
      <c r="W35"/>
    </row>
    <row r="36" spans="1:23" ht="15.75" customHeight="1" thickBot="1" x14ac:dyDescent="0.35">
      <c r="A36" s="86"/>
      <c r="B36" s="87"/>
      <c r="C36" s="87" t="s">
        <v>34</v>
      </c>
      <c r="D36" s="88">
        <f t="shared" ref="D36:T36" si="8">SUM(D7:D35)</f>
        <v>24.977999999999998</v>
      </c>
      <c r="E36" s="88">
        <f t="shared" si="8"/>
        <v>11.14</v>
      </c>
      <c r="F36" s="88">
        <f t="shared" si="8"/>
        <v>0</v>
      </c>
      <c r="G36" s="88">
        <f t="shared" si="8"/>
        <v>9.798</v>
      </c>
      <c r="H36" s="88">
        <f t="shared" si="8"/>
        <v>0</v>
      </c>
      <c r="I36" s="88">
        <f t="shared" si="8"/>
        <v>56.03</v>
      </c>
      <c r="J36" s="88">
        <f t="shared" si="8"/>
        <v>0</v>
      </c>
      <c r="K36" s="88">
        <f t="shared" si="8"/>
        <v>101.94600000000001</v>
      </c>
      <c r="L36" s="88">
        <f t="shared" si="8"/>
        <v>0</v>
      </c>
      <c r="M36" s="88">
        <f t="shared" si="8"/>
        <v>101.94600000000001</v>
      </c>
      <c r="N36" s="88">
        <f t="shared" si="8"/>
        <v>0</v>
      </c>
      <c r="O36" s="88">
        <f t="shared" si="8"/>
        <v>12.309999999999997</v>
      </c>
      <c r="P36" s="89">
        <f t="shared" si="8"/>
        <v>114.256</v>
      </c>
      <c r="Q36" s="90">
        <f t="shared" si="8"/>
        <v>15.290000000000006</v>
      </c>
      <c r="R36" s="91">
        <f t="shared" si="8"/>
        <v>98.965999999999994</v>
      </c>
      <c r="S36" s="88">
        <f t="shared" si="8"/>
        <v>0</v>
      </c>
      <c r="T36" s="92">
        <f t="shared" si="8"/>
        <v>12.309999999999997</v>
      </c>
      <c r="U36" s="63"/>
      <c r="W36"/>
    </row>
    <row r="37" spans="1:23" ht="15" thickBot="1" x14ac:dyDescent="0.35">
      <c r="U37" s="3"/>
      <c r="W37"/>
    </row>
    <row r="38" spans="1:23" ht="15" thickBot="1" x14ac:dyDescent="0.35">
      <c r="A38" t="s">
        <v>35</v>
      </c>
      <c r="B38" s="21"/>
      <c r="C38" s="21"/>
      <c r="D38" s="64">
        <f t="shared" ref="D38:K38" si="9">+D36/$P36</f>
        <v>0.21861433972832936</v>
      </c>
      <c r="E38" s="65">
        <f t="shared" si="9"/>
        <v>9.7500350091023674E-2</v>
      </c>
      <c r="F38" s="65">
        <f t="shared" si="9"/>
        <v>0</v>
      </c>
      <c r="G38" s="65">
        <f t="shared" si="9"/>
        <v>8.5754796247024229E-2</v>
      </c>
      <c r="H38" s="65">
        <f t="shared" si="9"/>
        <v>0</v>
      </c>
      <c r="I38" s="65">
        <f t="shared" si="9"/>
        <v>0.4903900014003641</v>
      </c>
      <c r="J38" s="65">
        <f t="shared" si="9"/>
        <v>0</v>
      </c>
      <c r="K38" s="65">
        <f t="shared" si="9"/>
        <v>0.89225948746674144</v>
      </c>
      <c r="L38" s="65"/>
      <c r="M38" s="65"/>
      <c r="N38" s="65">
        <f>+N36/$P36</f>
        <v>0</v>
      </c>
      <c r="O38" s="65">
        <f>+O36/$P36</f>
        <v>0.10774051253325861</v>
      </c>
      <c r="P38" s="66">
        <f>+P36/$P36</f>
        <v>1</v>
      </c>
      <c r="R38" s="67">
        <f>1-(T38+S38)</f>
        <v>0.87561384717983959</v>
      </c>
      <c r="T38" s="68">
        <f>+(T36+S36)/R36</f>
        <v>0.12438615282016044</v>
      </c>
      <c r="U38" s="3"/>
      <c r="W38"/>
    </row>
    <row r="39" spans="1:23" x14ac:dyDescent="0.3">
      <c r="A39" s="21"/>
      <c r="B39" s="21"/>
      <c r="C39" s="69"/>
      <c r="E39" s="70"/>
      <c r="F39" s="70"/>
      <c r="G39" s="70"/>
      <c r="H39" s="70"/>
      <c r="I39" s="70"/>
      <c r="J39" s="70"/>
      <c r="K39" s="70"/>
      <c r="L39" s="70"/>
      <c r="M39" s="70"/>
      <c r="N39" s="70"/>
      <c r="R39" t="s">
        <v>36</v>
      </c>
      <c r="T39" t="s">
        <v>37</v>
      </c>
      <c r="U39" s="3"/>
      <c r="W39"/>
    </row>
    <row r="40" spans="1:23" x14ac:dyDescent="0.3">
      <c r="L40" s="71"/>
      <c r="M40" s="71"/>
      <c r="N40" s="71"/>
      <c r="V40" s="3"/>
      <c r="W40"/>
    </row>
    <row r="41" spans="1:23" x14ac:dyDescent="0.3">
      <c r="V41" s="3"/>
      <c r="W41"/>
    </row>
    <row r="42" spans="1:23" x14ac:dyDescent="0.3">
      <c r="P42" s="71"/>
      <c r="V42" s="3"/>
      <c r="W42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zoomScale="79" zoomScaleNormal="79" workbookViewId="0">
      <selection activeCell="B9" sqref="B9:C9"/>
    </sheetView>
  </sheetViews>
  <sheetFormatPr defaultRowHeight="14.4" x14ac:dyDescent="0.3"/>
  <cols>
    <col min="1" max="1" width="17.6640625" bestFit="1" customWidth="1"/>
    <col min="3" max="3" width="9.33203125" bestFit="1" customWidth="1"/>
    <col min="4" max="4" width="13.44140625" customWidth="1"/>
    <col min="5" max="5" width="10.33203125" customWidth="1"/>
    <col min="6" max="7" width="9.33203125" customWidth="1"/>
    <col min="8" max="8" width="9.33203125" bestFit="1" customWidth="1"/>
    <col min="9" max="9" width="10.88671875" customWidth="1"/>
    <col min="10" max="10" width="10.109375" bestFit="1" customWidth="1"/>
    <col min="11" max="11" width="12.44140625" customWidth="1"/>
    <col min="12" max="12" width="10" customWidth="1"/>
    <col min="13" max="13" width="11" customWidth="1"/>
    <col min="14" max="14" width="8.44140625" customWidth="1"/>
    <col min="15" max="15" width="11" customWidth="1"/>
    <col min="16" max="16" width="10.88671875" customWidth="1"/>
    <col min="17" max="17" width="11.33203125" customWidth="1"/>
    <col min="18" max="18" width="10.6640625" customWidth="1"/>
    <col min="19" max="19" width="10.44140625" customWidth="1"/>
    <col min="20" max="20" width="11.88671875" customWidth="1"/>
    <col min="21" max="22" width="9.33203125" bestFit="1" customWidth="1"/>
    <col min="23" max="23" width="14.44140625" style="3" customWidth="1"/>
  </cols>
  <sheetData>
    <row r="1" spans="1:24" ht="25.8" x14ac:dyDescent="0.3">
      <c r="A1" s="140" t="s">
        <v>0</v>
      </c>
      <c r="B1" s="141"/>
      <c r="C1" s="141"/>
      <c r="D1" s="141"/>
      <c r="E1" s="141"/>
      <c r="F1" s="141"/>
      <c r="G1" s="141"/>
      <c r="H1" s="141"/>
      <c r="I1" s="14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5">
      <c r="A2" s="143"/>
      <c r="B2" s="144"/>
      <c r="C2" s="144"/>
      <c r="D2" s="144"/>
      <c r="E2" s="144"/>
      <c r="F2" s="144"/>
      <c r="G2" s="144"/>
      <c r="H2" s="144"/>
      <c r="I2" s="145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6.4" thickBot="1" x14ac:dyDescent="0.35">
      <c r="A3" s="72"/>
      <c r="B3" s="73"/>
      <c r="C3" s="73"/>
      <c r="D3" s="74">
        <v>2020</v>
      </c>
      <c r="E3" s="74"/>
      <c r="F3" s="74"/>
      <c r="G3" s="74"/>
      <c r="H3" s="74"/>
      <c r="I3" s="75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5">
      <c r="A4" s="6"/>
      <c r="B4" s="7"/>
      <c r="C4" s="8"/>
      <c r="D4" s="146" t="s">
        <v>1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8"/>
      <c r="R4" s="9"/>
      <c r="S4" s="10"/>
      <c r="T4" s="11"/>
      <c r="W4"/>
    </row>
    <row r="5" spans="1:24" ht="69" customHeight="1" thickBot="1" x14ac:dyDescent="0.55000000000000004">
      <c r="A5" s="12" t="s">
        <v>2</v>
      </c>
      <c r="B5" s="93" t="s">
        <v>40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138" t="s">
        <v>13</v>
      </c>
      <c r="O5" s="139"/>
      <c r="P5" s="149" t="s">
        <v>14</v>
      </c>
      <c r="Q5" s="151" t="s">
        <v>15</v>
      </c>
      <c r="R5" s="153" t="s">
        <v>16</v>
      </c>
      <c r="S5" s="138" t="s">
        <v>13</v>
      </c>
      <c r="T5" s="139"/>
      <c r="W5"/>
      <c r="X5" t="s">
        <v>17</v>
      </c>
    </row>
    <row r="6" spans="1:24" ht="15.75" customHeight="1" thickBot="1" x14ac:dyDescent="0.35">
      <c r="A6" s="20" t="s">
        <v>18</v>
      </c>
      <c r="B6" s="21" t="s">
        <v>19</v>
      </c>
      <c r="C6" s="21"/>
      <c r="D6" s="22" t="s">
        <v>20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22</v>
      </c>
      <c r="J6" s="22"/>
      <c r="K6" s="24" t="s">
        <v>23</v>
      </c>
      <c r="L6" s="25" t="s">
        <v>24</v>
      </c>
      <c r="M6" s="25" t="s">
        <v>17</v>
      </c>
      <c r="N6" s="26" t="s">
        <v>25</v>
      </c>
      <c r="O6" s="27" t="s">
        <v>26</v>
      </c>
      <c r="P6" s="150"/>
      <c r="Q6" s="152"/>
      <c r="R6" s="154"/>
      <c r="S6" s="26" t="s">
        <v>25</v>
      </c>
      <c r="T6" s="27" t="s">
        <v>26</v>
      </c>
      <c r="U6" s="28"/>
      <c r="W6"/>
    </row>
    <row r="7" spans="1:24" ht="15" thickBot="1" x14ac:dyDescent="0.35">
      <c r="A7" s="29">
        <v>43891</v>
      </c>
      <c r="B7" s="30" t="s">
        <v>27</v>
      </c>
      <c r="C7" s="31"/>
      <c r="D7" s="32">
        <v>1.518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3">
        <v>0</v>
      </c>
      <c r="K7" s="34">
        <f t="shared" ref="K7:K37" si="0">SUM(D7:I7)</f>
        <v>1.518</v>
      </c>
      <c r="L7" s="35">
        <v>0</v>
      </c>
      <c r="M7" s="34">
        <f t="shared" ref="M7:M37" si="1">+K7-L7</f>
        <v>1.518</v>
      </c>
      <c r="N7" s="32">
        <v>0</v>
      </c>
      <c r="O7" s="32">
        <v>0.43</v>
      </c>
      <c r="P7" s="36">
        <f t="shared" ref="P7:P37" si="2">SUM(M7:O7)</f>
        <v>1.948</v>
      </c>
      <c r="Q7" s="76">
        <v>0.62</v>
      </c>
      <c r="R7" s="36">
        <f t="shared" ref="R7:R37" si="3">+P7-Q7</f>
        <v>1.3279999999999998</v>
      </c>
      <c r="S7" s="32">
        <v>0</v>
      </c>
      <c r="T7" s="37">
        <v>0.43</v>
      </c>
      <c r="U7" s="38"/>
      <c r="W7"/>
    </row>
    <row r="8" spans="1:24" ht="15" thickBot="1" x14ac:dyDescent="0.35">
      <c r="A8" s="39">
        <v>43892</v>
      </c>
      <c r="B8" s="30" t="s">
        <v>28</v>
      </c>
      <c r="C8" s="30"/>
      <c r="D8" s="40">
        <v>1.6140000000000001</v>
      </c>
      <c r="E8" s="40">
        <v>0</v>
      </c>
      <c r="F8" s="32">
        <v>0</v>
      </c>
      <c r="G8" s="32">
        <v>0</v>
      </c>
      <c r="H8" s="32">
        <v>0</v>
      </c>
      <c r="I8" s="40">
        <v>3.18</v>
      </c>
      <c r="J8" s="41">
        <v>0</v>
      </c>
      <c r="K8" s="42">
        <f t="shared" si="0"/>
        <v>4.7940000000000005</v>
      </c>
      <c r="L8" s="35">
        <v>0</v>
      </c>
      <c r="M8" s="42">
        <f t="shared" si="1"/>
        <v>4.7940000000000005</v>
      </c>
      <c r="N8" s="40">
        <v>0.249</v>
      </c>
      <c r="O8" s="40">
        <v>0.15</v>
      </c>
      <c r="P8" s="43">
        <f t="shared" si="2"/>
        <v>5.1930000000000005</v>
      </c>
      <c r="Q8" s="77">
        <v>0.5</v>
      </c>
      <c r="R8" s="43">
        <f t="shared" si="3"/>
        <v>4.6930000000000005</v>
      </c>
      <c r="S8" s="40">
        <v>0.249</v>
      </c>
      <c r="T8" s="44">
        <v>0.15</v>
      </c>
      <c r="U8" s="38"/>
      <c r="W8"/>
    </row>
    <row r="9" spans="1:24" ht="15" thickBot="1" x14ac:dyDescent="0.35">
      <c r="A9" s="39">
        <v>43893</v>
      </c>
      <c r="B9" s="30" t="s">
        <v>29</v>
      </c>
      <c r="C9" s="30"/>
      <c r="D9" s="40">
        <v>0.64300000000000002</v>
      </c>
      <c r="E9" s="40">
        <v>0</v>
      </c>
      <c r="F9" s="32">
        <v>0</v>
      </c>
      <c r="G9" s="32">
        <v>0</v>
      </c>
      <c r="H9" s="32">
        <v>0</v>
      </c>
      <c r="I9" s="40">
        <v>5.09</v>
      </c>
      <c r="J9" s="41">
        <v>0</v>
      </c>
      <c r="K9" s="42">
        <f t="shared" si="0"/>
        <v>5.7329999999999997</v>
      </c>
      <c r="L9" s="35">
        <v>0</v>
      </c>
      <c r="M9" s="42">
        <f t="shared" si="1"/>
        <v>5.7329999999999997</v>
      </c>
      <c r="N9" s="40">
        <v>0.45</v>
      </c>
      <c r="O9" s="40">
        <v>0</v>
      </c>
      <c r="P9" s="43">
        <f t="shared" si="2"/>
        <v>6.1829999999999998</v>
      </c>
      <c r="Q9" s="77">
        <v>0.44</v>
      </c>
      <c r="R9" s="43">
        <f t="shared" si="3"/>
        <v>5.7429999999999994</v>
      </c>
      <c r="S9" s="40">
        <v>0.45</v>
      </c>
      <c r="T9" s="44">
        <v>0</v>
      </c>
      <c r="U9" s="38"/>
      <c r="W9"/>
    </row>
    <row r="10" spans="1:24" ht="15" thickBot="1" x14ac:dyDescent="0.35">
      <c r="A10" s="39">
        <v>43894</v>
      </c>
      <c r="B10" s="30" t="s">
        <v>30</v>
      </c>
      <c r="C10" s="30"/>
      <c r="D10" s="40">
        <v>0</v>
      </c>
      <c r="E10" s="40">
        <v>0</v>
      </c>
      <c r="F10" s="32">
        <v>0</v>
      </c>
      <c r="G10" s="32">
        <v>0</v>
      </c>
      <c r="H10" s="32">
        <v>0</v>
      </c>
      <c r="I10" s="40">
        <v>5.32</v>
      </c>
      <c r="J10" s="41">
        <v>0</v>
      </c>
      <c r="K10" s="42">
        <f t="shared" si="0"/>
        <v>5.32</v>
      </c>
      <c r="L10" s="35">
        <v>0</v>
      </c>
      <c r="M10" s="42">
        <f t="shared" si="1"/>
        <v>5.32</v>
      </c>
      <c r="N10" s="40">
        <v>0.44900000000000001</v>
      </c>
      <c r="O10" s="40">
        <v>0</v>
      </c>
      <c r="P10" s="43">
        <f t="shared" si="2"/>
        <v>5.7690000000000001</v>
      </c>
      <c r="Q10" s="77">
        <v>0.45</v>
      </c>
      <c r="R10" s="43">
        <f t="shared" si="3"/>
        <v>5.319</v>
      </c>
      <c r="S10" s="40">
        <v>0.44900000000000001</v>
      </c>
      <c r="T10" s="44">
        <v>0</v>
      </c>
      <c r="U10" s="38"/>
      <c r="W10"/>
    </row>
    <row r="11" spans="1:24" ht="15" thickBot="1" x14ac:dyDescent="0.35">
      <c r="A11" s="39">
        <v>43895</v>
      </c>
      <c r="B11" s="30" t="s">
        <v>31</v>
      </c>
      <c r="C11" s="30"/>
      <c r="D11" s="40">
        <v>0</v>
      </c>
      <c r="E11" s="40">
        <v>0</v>
      </c>
      <c r="F11" s="32">
        <v>0</v>
      </c>
      <c r="G11" s="32">
        <v>0.84199999999999997</v>
      </c>
      <c r="H11" s="32">
        <v>0</v>
      </c>
      <c r="I11" s="40">
        <v>2.34</v>
      </c>
      <c r="J11" s="41">
        <v>0</v>
      </c>
      <c r="K11" s="42">
        <f t="shared" si="0"/>
        <v>3.1819999999999999</v>
      </c>
      <c r="L11" s="35">
        <v>0</v>
      </c>
      <c r="M11" s="42">
        <f t="shared" si="1"/>
        <v>3.1819999999999999</v>
      </c>
      <c r="N11" s="40">
        <v>0.45</v>
      </c>
      <c r="O11" s="40">
        <v>0</v>
      </c>
      <c r="P11" s="43">
        <f t="shared" si="2"/>
        <v>3.6320000000000001</v>
      </c>
      <c r="Q11" s="77">
        <v>0.45</v>
      </c>
      <c r="R11" s="43">
        <f t="shared" si="3"/>
        <v>3.1819999999999999</v>
      </c>
      <c r="S11" s="40">
        <v>0.45</v>
      </c>
      <c r="T11" s="44">
        <v>0</v>
      </c>
      <c r="U11" s="38"/>
      <c r="W11"/>
    </row>
    <row r="12" spans="1:24" ht="15" thickBot="1" x14ac:dyDescent="0.35">
      <c r="A12" s="39">
        <v>43896</v>
      </c>
      <c r="B12" s="30" t="s">
        <v>32</v>
      </c>
      <c r="C12" s="30"/>
      <c r="D12" s="40">
        <v>1.4850000000000001</v>
      </c>
      <c r="E12" s="40">
        <v>0.158</v>
      </c>
      <c r="F12" s="32">
        <v>0</v>
      </c>
      <c r="G12" s="32">
        <v>0.50600000000000001</v>
      </c>
      <c r="H12" s="32">
        <v>0</v>
      </c>
      <c r="I12" s="40">
        <v>0</v>
      </c>
      <c r="J12" s="41">
        <v>0</v>
      </c>
      <c r="K12" s="42">
        <f t="shared" si="0"/>
        <v>2.149</v>
      </c>
      <c r="L12" s="35">
        <v>0</v>
      </c>
      <c r="M12" s="42">
        <f t="shared" si="1"/>
        <v>2.149</v>
      </c>
      <c r="N12" s="40">
        <v>0.45500000000000002</v>
      </c>
      <c r="O12" s="40">
        <v>0</v>
      </c>
      <c r="P12" s="43">
        <f t="shared" si="2"/>
        <v>2.6040000000000001</v>
      </c>
      <c r="Q12" s="77">
        <v>0.45</v>
      </c>
      <c r="R12" s="43">
        <f t="shared" si="3"/>
        <v>2.1539999999999999</v>
      </c>
      <c r="S12" s="40">
        <v>0.45500000000000002</v>
      </c>
      <c r="T12" s="44">
        <v>0</v>
      </c>
      <c r="U12" s="38"/>
      <c r="W12"/>
    </row>
    <row r="13" spans="1:24" ht="15" thickBot="1" x14ac:dyDescent="0.35">
      <c r="A13" s="39">
        <v>43897</v>
      </c>
      <c r="B13" s="30" t="s">
        <v>33</v>
      </c>
      <c r="C13" s="30"/>
      <c r="D13" s="40">
        <v>2</v>
      </c>
      <c r="E13" s="40">
        <v>0.38800000000000001</v>
      </c>
      <c r="F13" s="32">
        <v>0</v>
      </c>
      <c r="G13" s="32">
        <v>0.875</v>
      </c>
      <c r="H13" s="32">
        <v>0</v>
      </c>
      <c r="I13" s="40">
        <v>0</v>
      </c>
      <c r="J13" s="41">
        <v>0</v>
      </c>
      <c r="K13" s="42">
        <f t="shared" si="0"/>
        <v>3.2629999999999999</v>
      </c>
      <c r="L13" s="35">
        <v>0</v>
      </c>
      <c r="M13" s="42">
        <f t="shared" si="1"/>
        <v>3.2629999999999999</v>
      </c>
      <c r="N13" s="40">
        <v>0.45400000000000001</v>
      </c>
      <c r="O13" s="40">
        <v>0</v>
      </c>
      <c r="P13" s="43">
        <f t="shared" si="2"/>
        <v>3.7170000000000001</v>
      </c>
      <c r="Q13" s="77">
        <v>0.45</v>
      </c>
      <c r="R13" s="43">
        <f t="shared" si="3"/>
        <v>3.2669999999999999</v>
      </c>
      <c r="S13" s="40">
        <v>0.45400000000000001</v>
      </c>
      <c r="T13" s="44">
        <v>0</v>
      </c>
      <c r="U13" s="38"/>
      <c r="W13"/>
    </row>
    <row r="14" spans="1:24" ht="15" thickBot="1" x14ac:dyDescent="0.35">
      <c r="A14" s="39">
        <v>43898</v>
      </c>
      <c r="B14" s="30" t="s">
        <v>27</v>
      </c>
      <c r="C14" s="30"/>
      <c r="D14" s="40">
        <v>1.907</v>
      </c>
      <c r="E14" s="40">
        <v>0.26100000000000001</v>
      </c>
      <c r="F14" s="32">
        <v>0</v>
      </c>
      <c r="G14" s="32">
        <v>0.875</v>
      </c>
      <c r="H14" s="32">
        <v>0</v>
      </c>
      <c r="I14" s="40">
        <v>0</v>
      </c>
      <c r="J14" s="41">
        <v>0</v>
      </c>
      <c r="K14" s="42">
        <f t="shared" si="0"/>
        <v>3.0430000000000001</v>
      </c>
      <c r="L14" s="35">
        <v>0</v>
      </c>
      <c r="M14" s="42">
        <f t="shared" si="1"/>
        <v>3.0430000000000001</v>
      </c>
      <c r="N14" s="40">
        <v>0.432</v>
      </c>
      <c r="O14" s="40">
        <v>0</v>
      </c>
      <c r="P14" s="43">
        <f t="shared" si="2"/>
        <v>3.4750000000000001</v>
      </c>
      <c r="Q14" s="77">
        <v>0.44</v>
      </c>
      <c r="R14" s="43">
        <f t="shared" si="3"/>
        <v>3.0350000000000001</v>
      </c>
      <c r="S14" s="40">
        <v>0.432</v>
      </c>
      <c r="T14" s="44">
        <v>0</v>
      </c>
      <c r="U14" s="38"/>
      <c r="W14"/>
    </row>
    <row r="15" spans="1:24" ht="15" thickBot="1" x14ac:dyDescent="0.35">
      <c r="A15" s="39">
        <v>43899</v>
      </c>
      <c r="B15" s="30" t="s">
        <v>28</v>
      </c>
      <c r="C15" s="30"/>
      <c r="D15" s="40">
        <v>3.06</v>
      </c>
      <c r="E15" s="40">
        <v>0.13900000000000001</v>
      </c>
      <c r="F15" s="32">
        <v>0</v>
      </c>
      <c r="G15" s="32">
        <v>0.875</v>
      </c>
      <c r="H15" s="32">
        <v>0</v>
      </c>
      <c r="I15" s="40">
        <v>0</v>
      </c>
      <c r="J15" s="41">
        <v>0</v>
      </c>
      <c r="K15" s="42">
        <f t="shared" si="0"/>
        <v>4.0739999999999998</v>
      </c>
      <c r="L15" s="35">
        <v>0</v>
      </c>
      <c r="M15" s="42">
        <f t="shared" si="1"/>
        <v>4.0739999999999998</v>
      </c>
      <c r="N15" s="40">
        <v>0.44900000000000001</v>
      </c>
      <c r="O15" s="40">
        <v>0</v>
      </c>
      <c r="P15" s="43">
        <f t="shared" si="2"/>
        <v>4.5229999999999997</v>
      </c>
      <c r="Q15" s="77">
        <v>0.44</v>
      </c>
      <c r="R15" s="43">
        <f t="shared" si="3"/>
        <v>4.0829999999999993</v>
      </c>
      <c r="S15" s="40">
        <v>0.44900000000000001</v>
      </c>
      <c r="T15" s="44">
        <v>0</v>
      </c>
      <c r="U15" s="38"/>
      <c r="W15"/>
    </row>
    <row r="16" spans="1:24" ht="15" thickBot="1" x14ac:dyDescent="0.35">
      <c r="A16" s="39">
        <v>43900</v>
      </c>
      <c r="B16" s="30" t="s">
        <v>29</v>
      </c>
      <c r="C16" s="30"/>
      <c r="D16" s="40">
        <v>1.54</v>
      </c>
      <c r="E16" s="40">
        <v>0.38800000000000001</v>
      </c>
      <c r="F16" s="32">
        <v>0</v>
      </c>
      <c r="G16" s="32">
        <v>0.44500000000000001</v>
      </c>
      <c r="H16" s="32">
        <v>0</v>
      </c>
      <c r="I16" s="40">
        <v>3.04</v>
      </c>
      <c r="J16" s="41">
        <v>0</v>
      </c>
      <c r="K16" s="42">
        <f t="shared" si="0"/>
        <v>5.4130000000000003</v>
      </c>
      <c r="L16" s="35">
        <v>0</v>
      </c>
      <c r="M16" s="42">
        <f t="shared" si="1"/>
        <v>5.4130000000000003</v>
      </c>
      <c r="N16" s="40">
        <v>0.44700000000000001</v>
      </c>
      <c r="O16" s="40">
        <v>0</v>
      </c>
      <c r="P16" s="43">
        <f t="shared" si="2"/>
        <v>5.86</v>
      </c>
      <c r="Q16" s="77">
        <v>0.44</v>
      </c>
      <c r="R16" s="43">
        <f t="shared" si="3"/>
        <v>5.42</v>
      </c>
      <c r="S16" s="40">
        <v>0.44700000000000001</v>
      </c>
      <c r="T16" s="44">
        <v>0</v>
      </c>
      <c r="U16" s="38"/>
      <c r="W16"/>
    </row>
    <row r="17" spans="1:23" ht="15" thickBot="1" x14ac:dyDescent="0.35">
      <c r="A17" s="39">
        <v>43901</v>
      </c>
      <c r="B17" s="30" t="s">
        <v>30</v>
      </c>
      <c r="C17" s="30"/>
      <c r="D17" s="40">
        <v>0</v>
      </c>
      <c r="E17" s="40">
        <v>0.3</v>
      </c>
      <c r="F17" s="32">
        <v>0</v>
      </c>
      <c r="G17" s="32">
        <v>0.46400000000000002</v>
      </c>
      <c r="H17" s="32">
        <v>0</v>
      </c>
      <c r="I17" s="40">
        <v>3.83</v>
      </c>
      <c r="J17" s="41">
        <v>0</v>
      </c>
      <c r="K17" s="42">
        <f t="shared" si="0"/>
        <v>4.5940000000000003</v>
      </c>
      <c r="L17" s="35">
        <v>0</v>
      </c>
      <c r="M17" s="42">
        <f t="shared" si="1"/>
        <v>4.5940000000000003</v>
      </c>
      <c r="N17" s="40">
        <v>0.45200000000000001</v>
      </c>
      <c r="O17" s="40">
        <v>0</v>
      </c>
      <c r="P17" s="43">
        <f t="shared" si="2"/>
        <v>5.0460000000000003</v>
      </c>
      <c r="Q17" s="77">
        <v>0.43</v>
      </c>
      <c r="R17" s="43">
        <f t="shared" si="3"/>
        <v>4.6160000000000005</v>
      </c>
      <c r="S17" s="40">
        <v>0.45200000000000001</v>
      </c>
      <c r="T17" s="44">
        <v>0</v>
      </c>
      <c r="U17" s="38"/>
      <c r="W17"/>
    </row>
    <row r="18" spans="1:23" ht="15" thickBot="1" x14ac:dyDescent="0.35">
      <c r="A18" s="39">
        <v>43902</v>
      </c>
      <c r="B18" s="30" t="s">
        <v>31</v>
      </c>
      <c r="C18" s="30"/>
      <c r="D18" s="40">
        <v>0</v>
      </c>
      <c r="E18" s="40">
        <v>0.19600000000000001</v>
      </c>
      <c r="F18" s="32">
        <v>0</v>
      </c>
      <c r="G18" s="32">
        <v>0.125</v>
      </c>
      <c r="H18" s="32">
        <v>0</v>
      </c>
      <c r="I18" s="40">
        <v>5.32</v>
      </c>
      <c r="J18" s="41">
        <v>0</v>
      </c>
      <c r="K18" s="42">
        <f t="shared" si="0"/>
        <v>5.641</v>
      </c>
      <c r="L18" s="35">
        <v>0</v>
      </c>
      <c r="M18" s="42">
        <f t="shared" si="1"/>
        <v>5.641</v>
      </c>
      <c r="N18" s="40">
        <v>0.45200000000000001</v>
      </c>
      <c r="O18" s="40">
        <v>0</v>
      </c>
      <c r="P18" s="43">
        <f t="shared" si="2"/>
        <v>6.093</v>
      </c>
      <c r="Q18" s="77">
        <v>0.11</v>
      </c>
      <c r="R18" s="43">
        <f t="shared" si="3"/>
        <v>5.9829999999999997</v>
      </c>
      <c r="S18" s="40">
        <v>0.45200000000000001</v>
      </c>
      <c r="T18" s="44">
        <v>0</v>
      </c>
      <c r="U18" s="38"/>
      <c r="W18"/>
    </row>
    <row r="19" spans="1:23" ht="15" thickBot="1" x14ac:dyDescent="0.35">
      <c r="A19" s="39">
        <v>43903</v>
      </c>
      <c r="B19" s="30" t="s">
        <v>32</v>
      </c>
      <c r="C19" s="30"/>
      <c r="D19" s="40">
        <v>1.4590000000000001</v>
      </c>
      <c r="E19" s="40">
        <v>0.26800000000000002</v>
      </c>
      <c r="F19" s="32">
        <v>0</v>
      </c>
      <c r="G19" s="32">
        <v>0</v>
      </c>
      <c r="H19" s="32">
        <v>0</v>
      </c>
      <c r="I19" s="40">
        <v>3.07</v>
      </c>
      <c r="J19" s="41">
        <v>0</v>
      </c>
      <c r="K19" s="42">
        <f t="shared" si="0"/>
        <v>4.7969999999999997</v>
      </c>
      <c r="L19" s="35">
        <v>0</v>
      </c>
      <c r="M19" s="42">
        <f t="shared" si="1"/>
        <v>4.7969999999999997</v>
      </c>
      <c r="N19" s="40">
        <v>0.45600000000000002</v>
      </c>
      <c r="O19" s="40">
        <v>0</v>
      </c>
      <c r="P19" s="43">
        <f t="shared" si="2"/>
        <v>5.2530000000000001</v>
      </c>
      <c r="Q19" s="77">
        <v>0.44</v>
      </c>
      <c r="R19" s="43">
        <f t="shared" si="3"/>
        <v>4.8129999999999997</v>
      </c>
      <c r="S19" s="40">
        <v>0.45600000000000002</v>
      </c>
      <c r="T19" s="44">
        <v>0</v>
      </c>
      <c r="U19" s="38"/>
      <c r="W19"/>
    </row>
    <row r="20" spans="1:23" ht="15" thickBot="1" x14ac:dyDescent="0.35">
      <c r="A20" s="39">
        <v>43904</v>
      </c>
      <c r="B20" s="30" t="s">
        <v>33</v>
      </c>
      <c r="C20" s="30"/>
      <c r="D20" s="40">
        <v>2.8780000000000001</v>
      </c>
      <c r="E20" s="40">
        <v>0.38700000000000001</v>
      </c>
      <c r="F20" s="32">
        <v>0</v>
      </c>
      <c r="G20" s="32">
        <v>0</v>
      </c>
      <c r="H20" s="32">
        <v>0</v>
      </c>
      <c r="I20" s="40">
        <v>0</v>
      </c>
      <c r="J20" s="41">
        <v>0</v>
      </c>
      <c r="K20" s="42">
        <f t="shared" si="0"/>
        <v>3.2650000000000001</v>
      </c>
      <c r="L20" s="35">
        <v>0</v>
      </c>
      <c r="M20" s="42">
        <f t="shared" si="1"/>
        <v>3.2650000000000001</v>
      </c>
      <c r="N20" s="40">
        <v>0.45700000000000002</v>
      </c>
      <c r="O20" s="40">
        <v>0</v>
      </c>
      <c r="P20" s="43">
        <f t="shared" si="2"/>
        <v>3.722</v>
      </c>
      <c r="Q20" s="77">
        <v>0.44</v>
      </c>
      <c r="R20" s="43">
        <f t="shared" si="3"/>
        <v>3.282</v>
      </c>
      <c r="S20" s="40">
        <v>0.45700000000000002</v>
      </c>
      <c r="T20" s="44">
        <v>0</v>
      </c>
      <c r="U20" s="38"/>
      <c r="W20"/>
    </row>
    <row r="21" spans="1:23" ht="15" thickBot="1" x14ac:dyDescent="0.35">
      <c r="A21" s="39">
        <v>43905</v>
      </c>
      <c r="B21" s="30" t="s">
        <v>27</v>
      </c>
      <c r="C21" s="30"/>
      <c r="D21" s="40">
        <v>2.4260000000000002</v>
      </c>
      <c r="E21" s="40">
        <v>0.38700000000000001</v>
      </c>
      <c r="F21" s="32">
        <v>0</v>
      </c>
      <c r="G21" s="32">
        <v>0</v>
      </c>
      <c r="H21" s="32">
        <v>0</v>
      </c>
      <c r="I21" s="40">
        <v>0</v>
      </c>
      <c r="J21" s="41">
        <v>0</v>
      </c>
      <c r="K21" s="42">
        <f t="shared" si="0"/>
        <v>2.8130000000000002</v>
      </c>
      <c r="L21" s="35">
        <v>0</v>
      </c>
      <c r="M21" s="42">
        <f t="shared" si="1"/>
        <v>2.8130000000000002</v>
      </c>
      <c r="N21" s="40">
        <v>0.45400000000000001</v>
      </c>
      <c r="O21" s="40">
        <v>0</v>
      </c>
      <c r="P21" s="43">
        <f t="shared" si="2"/>
        <v>3.2670000000000003</v>
      </c>
      <c r="Q21" s="77">
        <v>0.44</v>
      </c>
      <c r="R21" s="43">
        <f t="shared" si="3"/>
        <v>2.8270000000000004</v>
      </c>
      <c r="S21" s="40">
        <v>0.45400000000000001</v>
      </c>
      <c r="T21" s="44">
        <v>0</v>
      </c>
      <c r="U21" s="38"/>
      <c r="W21"/>
    </row>
    <row r="22" spans="1:23" ht="15" thickBot="1" x14ac:dyDescent="0.35">
      <c r="A22" s="39">
        <v>43906</v>
      </c>
      <c r="B22" s="30" t="s">
        <v>28</v>
      </c>
      <c r="C22" s="30"/>
      <c r="D22" s="40">
        <v>0.68500000000000005</v>
      </c>
      <c r="E22" s="40">
        <v>0.214</v>
      </c>
      <c r="F22" s="32">
        <v>0</v>
      </c>
      <c r="G22" s="32">
        <v>0</v>
      </c>
      <c r="H22" s="32">
        <v>0</v>
      </c>
      <c r="I22" s="40">
        <v>3.39</v>
      </c>
      <c r="J22" s="41">
        <v>0</v>
      </c>
      <c r="K22" s="42">
        <f t="shared" si="0"/>
        <v>4.2889999999999997</v>
      </c>
      <c r="L22" s="35">
        <v>0</v>
      </c>
      <c r="M22" s="42">
        <f t="shared" si="1"/>
        <v>4.2889999999999997</v>
      </c>
      <c r="N22" s="40">
        <v>0.45</v>
      </c>
      <c r="O22" s="40">
        <v>0</v>
      </c>
      <c r="P22" s="43">
        <f t="shared" si="2"/>
        <v>4.7389999999999999</v>
      </c>
      <c r="Q22" s="77">
        <v>0.44</v>
      </c>
      <c r="R22" s="43">
        <f t="shared" si="3"/>
        <v>4.2989999999999995</v>
      </c>
      <c r="S22" s="40">
        <v>0.45</v>
      </c>
      <c r="T22" s="44">
        <v>0</v>
      </c>
      <c r="U22" s="38"/>
      <c r="W22"/>
    </row>
    <row r="23" spans="1:23" ht="15" thickBot="1" x14ac:dyDescent="0.35">
      <c r="A23" s="39">
        <v>43907</v>
      </c>
      <c r="B23" s="30" t="s">
        <v>29</v>
      </c>
      <c r="C23" s="30"/>
      <c r="D23" s="40">
        <v>0</v>
      </c>
      <c r="E23" s="40">
        <v>0.19900000000000001</v>
      </c>
      <c r="F23" s="32">
        <v>0</v>
      </c>
      <c r="G23" s="32">
        <v>0</v>
      </c>
      <c r="H23" s="32">
        <v>0</v>
      </c>
      <c r="I23" s="40">
        <v>5.35</v>
      </c>
      <c r="J23" s="41">
        <v>0</v>
      </c>
      <c r="K23" s="42">
        <f t="shared" si="0"/>
        <v>5.5489999999999995</v>
      </c>
      <c r="L23" s="35">
        <v>0</v>
      </c>
      <c r="M23" s="42">
        <f t="shared" si="1"/>
        <v>5.5489999999999995</v>
      </c>
      <c r="N23" s="40">
        <v>0.45200000000000001</v>
      </c>
      <c r="O23" s="40">
        <v>0</v>
      </c>
      <c r="P23" s="43">
        <f t="shared" si="2"/>
        <v>6.0009999999999994</v>
      </c>
      <c r="Q23" s="77">
        <v>0.43</v>
      </c>
      <c r="R23" s="43">
        <f t="shared" si="3"/>
        <v>5.5709999999999997</v>
      </c>
      <c r="S23" s="40">
        <v>0.45200000000000001</v>
      </c>
      <c r="T23" s="44">
        <v>0</v>
      </c>
      <c r="U23" s="38"/>
      <c r="W23"/>
    </row>
    <row r="24" spans="1:23" ht="15" thickBot="1" x14ac:dyDescent="0.35">
      <c r="A24" s="39">
        <v>43908</v>
      </c>
      <c r="B24" s="30" t="s">
        <v>30</v>
      </c>
      <c r="C24" s="30"/>
      <c r="D24" s="40">
        <v>0</v>
      </c>
      <c r="E24" s="40">
        <v>0.51300000000000001</v>
      </c>
      <c r="F24" s="32">
        <v>0</v>
      </c>
      <c r="G24" s="32">
        <v>0</v>
      </c>
      <c r="H24" s="32">
        <v>0</v>
      </c>
      <c r="I24" s="40">
        <v>5.35</v>
      </c>
      <c r="J24" s="41">
        <v>0</v>
      </c>
      <c r="K24" s="42">
        <f t="shared" si="0"/>
        <v>5.8629999999999995</v>
      </c>
      <c r="L24" s="35">
        <v>0</v>
      </c>
      <c r="M24" s="42">
        <f t="shared" si="1"/>
        <v>5.8629999999999995</v>
      </c>
      <c r="N24" s="40">
        <v>0.45500000000000002</v>
      </c>
      <c r="O24" s="40">
        <v>0</v>
      </c>
      <c r="P24" s="43">
        <f t="shared" si="2"/>
        <v>6.3179999999999996</v>
      </c>
      <c r="Q24" s="77">
        <v>0.43</v>
      </c>
      <c r="R24" s="43">
        <f t="shared" si="3"/>
        <v>5.8879999999999999</v>
      </c>
      <c r="S24" s="40">
        <v>0.45500000000000002</v>
      </c>
      <c r="T24" s="44">
        <v>0</v>
      </c>
      <c r="U24" s="38"/>
      <c r="W24"/>
    </row>
    <row r="25" spans="1:23" ht="15" thickBot="1" x14ac:dyDescent="0.35">
      <c r="A25" s="39">
        <v>43909</v>
      </c>
      <c r="B25" s="30" t="s">
        <v>31</v>
      </c>
      <c r="C25" s="30"/>
      <c r="D25" s="40">
        <v>0</v>
      </c>
      <c r="E25" s="40">
        <v>0.38700000000000001</v>
      </c>
      <c r="F25" s="32">
        <v>0</v>
      </c>
      <c r="G25" s="32">
        <v>0</v>
      </c>
      <c r="H25" s="32">
        <v>0</v>
      </c>
      <c r="I25" s="40">
        <v>3.11</v>
      </c>
      <c r="J25" s="41">
        <v>0</v>
      </c>
      <c r="K25" s="42">
        <f t="shared" si="0"/>
        <v>3.4969999999999999</v>
      </c>
      <c r="L25" s="35">
        <v>0</v>
      </c>
      <c r="M25" s="42">
        <f t="shared" si="1"/>
        <v>3.4969999999999999</v>
      </c>
      <c r="N25" s="40">
        <v>0.45700000000000002</v>
      </c>
      <c r="O25" s="40">
        <v>0</v>
      </c>
      <c r="P25" s="43">
        <f t="shared" si="2"/>
        <v>3.9539999999999997</v>
      </c>
      <c r="Q25" s="77">
        <v>0.44</v>
      </c>
      <c r="R25" s="43">
        <f t="shared" si="3"/>
        <v>3.5139999999999998</v>
      </c>
      <c r="S25" s="40">
        <v>0.45700000000000002</v>
      </c>
      <c r="T25" s="44">
        <v>0</v>
      </c>
      <c r="U25" s="38"/>
      <c r="W25"/>
    </row>
    <row r="26" spans="1:23" ht="15" thickBot="1" x14ac:dyDescent="0.35">
      <c r="A26" s="39">
        <v>43910</v>
      </c>
      <c r="B26" s="30" t="s">
        <v>32</v>
      </c>
      <c r="C26" s="30"/>
      <c r="D26" s="40">
        <v>0</v>
      </c>
      <c r="E26" s="40">
        <v>0.38700000000000001</v>
      </c>
      <c r="F26" s="32">
        <v>0</v>
      </c>
      <c r="G26" s="32">
        <v>0</v>
      </c>
      <c r="H26" s="32">
        <v>0</v>
      </c>
      <c r="I26" s="40">
        <v>0</v>
      </c>
      <c r="J26" s="41">
        <v>0</v>
      </c>
      <c r="K26" s="42">
        <f t="shared" si="0"/>
        <v>0.38700000000000001</v>
      </c>
      <c r="L26" s="35">
        <v>0</v>
      </c>
      <c r="M26" s="42">
        <f t="shared" si="1"/>
        <v>0.38700000000000001</v>
      </c>
      <c r="N26" s="40">
        <v>0.45600000000000002</v>
      </c>
      <c r="O26" s="40">
        <v>0</v>
      </c>
      <c r="P26" s="43">
        <f t="shared" si="2"/>
        <v>0.84299999999999997</v>
      </c>
      <c r="Q26" s="77">
        <v>0.44</v>
      </c>
      <c r="R26" s="43">
        <f t="shared" si="3"/>
        <v>0.40299999999999997</v>
      </c>
      <c r="S26" s="40">
        <v>0.45600000000000002</v>
      </c>
      <c r="T26" s="44">
        <v>0</v>
      </c>
      <c r="U26" s="38"/>
      <c r="W26"/>
    </row>
    <row r="27" spans="1:23" ht="15" thickBot="1" x14ac:dyDescent="0.35">
      <c r="A27" s="39">
        <v>43911</v>
      </c>
      <c r="B27" s="30" t="s">
        <v>33</v>
      </c>
      <c r="C27" s="30"/>
      <c r="D27" s="40">
        <v>0</v>
      </c>
      <c r="E27" s="40">
        <v>0.38700000000000001</v>
      </c>
      <c r="F27" s="32">
        <v>0</v>
      </c>
      <c r="G27" s="32">
        <v>0</v>
      </c>
      <c r="H27" s="32">
        <v>0</v>
      </c>
      <c r="I27" s="40">
        <v>0</v>
      </c>
      <c r="J27" s="41">
        <v>0</v>
      </c>
      <c r="K27" s="42">
        <f t="shared" si="0"/>
        <v>0.38700000000000001</v>
      </c>
      <c r="L27" s="35">
        <v>0</v>
      </c>
      <c r="M27" s="42">
        <f t="shared" si="1"/>
        <v>0.38700000000000001</v>
      </c>
      <c r="N27" s="40">
        <v>0.45400000000000001</v>
      </c>
      <c r="O27" s="40">
        <v>0</v>
      </c>
      <c r="P27" s="43">
        <f t="shared" si="2"/>
        <v>0.84099999999999997</v>
      </c>
      <c r="Q27" s="77">
        <v>0.44</v>
      </c>
      <c r="R27" s="43">
        <f t="shared" si="3"/>
        <v>0.40099999999999997</v>
      </c>
      <c r="S27" s="40">
        <v>0.45400000000000001</v>
      </c>
      <c r="T27" s="44">
        <v>0</v>
      </c>
      <c r="U27" s="38"/>
      <c r="W27"/>
    </row>
    <row r="28" spans="1:23" ht="15" thickBot="1" x14ac:dyDescent="0.35">
      <c r="A28" s="39">
        <v>43912</v>
      </c>
      <c r="B28" s="30" t="s">
        <v>27</v>
      </c>
      <c r="C28" s="30"/>
      <c r="D28" s="40">
        <v>1.7689999999999999</v>
      </c>
      <c r="E28" s="40">
        <v>0.38600000000000001</v>
      </c>
      <c r="F28" s="32">
        <v>0</v>
      </c>
      <c r="G28" s="32">
        <v>0</v>
      </c>
      <c r="H28" s="32">
        <v>0</v>
      </c>
      <c r="I28" s="40">
        <v>0</v>
      </c>
      <c r="J28" s="41">
        <v>0</v>
      </c>
      <c r="K28" s="42">
        <f t="shared" si="0"/>
        <v>2.1549999999999998</v>
      </c>
      <c r="L28" s="35">
        <v>0</v>
      </c>
      <c r="M28" s="42">
        <f t="shared" si="1"/>
        <v>2.1549999999999998</v>
      </c>
      <c r="N28" s="40">
        <v>0.45200000000000001</v>
      </c>
      <c r="O28" s="40">
        <v>0</v>
      </c>
      <c r="P28" s="43">
        <f t="shared" si="2"/>
        <v>2.6069999999999998</v>
      </c>
      <c r="Q28" s="77">
        <v>0.44</v>
      </c>
      <c r="R28" s="43">
        <f t="shared" si="3"/>
        <v>2.1669999999999998</v>
      </c>
      <c r="S28" s="40">
        <v>0.45200000000000001</v>
      </c>
      <c r="T28" s="44">
        <v>0</v>
      </c>
      <c r="U28" s="38"/>
      <c r="W28"/>
    </row>
    <row r="29" spans="1:23" ht="15" thickBot="1" x14ac:dyDescent="0.35">
      <c r="A29" s="39">
        <v>43913</v>
      </c>
      <c r="B29" s="30" t="s">
        <v>28</v>
      </c>
      <c r="C29" s="30"/>
      <c r="D29" s="40">
        <v>2.0739999999999998</v>
      </c>
      <c r="E29" s="40">
        <v>0.38600000000000001</v>
      </c>
      <c r="F29" s="32">
        <v>0</v>
      </c>
      <c r="G29" s="32">
        <v>0</v>
      </c>
      <c r="H29" s="32">
        <v>0</v>
      </c>
      <c r="I29" s="40">
        <v>3.64</v>
      </c>
      <c r="J29" s="41">
        <v>0</v>
      </c>
      <c r="K29" s="42">
        <f t="shared" si="0"/>
        <v>6.1</v>
      </c>
      <c r="L29" s="35">
        <v>0</v>
      </c>
      <c r="M29" s="42">
        <f t="shared" si="1"/>
        <v>6.1</v>
      </c>
      <c r="N29" s="40">
        <v>0.44900000000000001</v>
      </c>
      <c r="O29" s="40">
        <v>0</v>
      </c>
      <c r="P29" s="43">
        <f t="shared" si="2"/>
        <v>6.5489999999999995</v>
      </c>
      <c r="Q29" s="77">
        <v>0.43</v>
      </c>
      <c r="R29" s="43">
        <f t="shared" si="3"/>
        <v>6.1189999999999998</v>
      </c>
      <c r="S29" s="40">
        <v>0.44900000000000001</v>
      </c>
      <c r="T29" s="44">
        <v>0</v>
      </c>
      <c r="U29" s="38"/>
      <c r="W29"/>
    </row>
    <row r="30" spans="1:23" ht="15" thickBot="1" x14ac:dyDescent="0.35">
      <c r="A30" s="39">
        <v>43914</v>
      </c>
      <c r="B30" s="30" t="s">
        <v>29</v>
      </c>
      <c r="C30" s="30"/>
      <c r="D30" s="40">
        <v>0.85699999999999998</v>
      </c>
      <c r="E30" s="40">
        <v>0.38600000000000001</v>
      </c>
      <c r="F30" s="32">
        <v>0</v>
      </c>
      <c r="G30" s="32">
        <v>0</v>
      </c>
      <c r="H30" s="32">
        <v>0</v>
      </c>
      <c r="I30" s="40">
        <v>5.41</v>
      </c>
      <c r="J30" s="41">
        <v>0</v>
      </c>
      <c r="K30" s="42">
        <f t="shared" si="0"/>
        <v>6.6530000000000005</v>
      </c>
      <c r="L30" s="35">
        <v>0</v>
      </c>
      <c r="M30" s="42">
        <f t="shared" si="1"/>
        <v>6.6530000000000005</v>
      </c>
      <c r="N30" s="40">
        <v>0.45</v>
      </c>
      <c r="O30" s="40">
        <v>0</v>
      </c>
      <c r="P30" s="43">
        <f t="shared" si="2"/>
        <v>7.1030000000000006</v>
      </c>
      <c r="Q30" s="77">
        <v>0.44</v>
      </c>
      <c r="R30" s="43">
        <f t="shared" si="3"/>
        <v>6.6630000000000003</v>
      </c>
      <c r="S30" s="40">
        <v>0.45</v>
      </c>
      <c r="T30" s="44">
        <v>0</v>
      </c>
      <c r="U30" s="38"/>
      <c r="W30"/>
    </row>
    <row r="31" spans="1:23" ht="15" thickBot="1" x14ac:dyDescent="0.35">
      <c r="A31" s="39">
        <v>43915</v>
      </c>
      <c r="B31" s="30" t="s">
        <v>30</v>
      </c>
      <c r="C31" s="30"/>
      <c r="D31" s="40">
        <v>0</v>
      </c>
      <c r="E31" s="40">
        <v>0.38600000000000001</v>
      </c>
      <c r="F31" s="32">
        <v>0</v>
      </c>
      <c r="G31" s="32">
        <v>0</v>
      </c>
      <c r="H31" s="32">
        <v>0</v>
      </c>
      <c r="I31" s="40">
        <v>5.42</v>
      </c>
      <c r="J31" s="41">
        <v>0</v>
      </c>
      <c r="K31" s="42">
        <f t="shared" si="0"/>
        <v>5.806</v>
      </c>
      <c r="L31" s="35">
        <v>0</v>
      </c>
      <c r="M31" s="42">
        <f t="shared" si="1"/>
        <v>5.806</v>
      </c>
      <c r="N31" s="40">
        <v>0.45400000000000001</v>
      </c>
      <c r="O31" s="40">
        <v>0</v>
      </c>
      <c r="P31" s="43">
        <f t="shared" si="2"/>
        <v>6.26</v>
      </c>
      <c r="Q31" s="77">
        <v>0.43</v>
      </c>
      <c r="R31" s="43">
        <f t="shared" si="3"/>
        <v>5.83</v>
      </c>
      <c r="S31" s="40">
        <v>0.45400000000000001</v>
      </c>
      <c r="T31" s="44">
        <v>0</v>
      </c>
      <c r="U31" s="38"/>
      <c r="W31"/>
    </row>
    <row r="32" spans="1:23" ht="15" thickBot="1" x14ac:dyDescent="0.35">
      <c r="A32" s="39">
        <v>43916</v>
      </c>
      <c r="B32" s="30" t="s">
        <v>31</v>
      </c>
      <c r="C32" s="30"/>
      <c r="D32" s="40">
        <v>0</v>
      </c>
      <c r="E32" s="40">
        <v>0.38600000000000001</v>
      </c>
      <c r="F32" s="32">
        <v>0</v>
      </c>
      <c r="G32" s="32">
        <v>0.182</v>
      </c>
      <c r="H32" s="32">
        <v>0</v>
      </c>
      <c r="I32" s="40">
        <v>5.46</v>
      </c>
      <c r="J32" s="41">
        <v>0</v>
      </c>
      <c r="K32" s="42">
        <f t="shared" si="0"/>
        <v>6.0280000000000005</v>
      </c>
      <c r="L32" s="35">
        <v>0</v>
      </c>
      <c r="M32" s="42">
        <f t="shared" si="1"/>
        <v>6.0280000000000005</v>
      </c>
      <c r="N32" s="40">
        <v>0.45600000000000002</v>
      </c>
      <c r="O32" s="40">
        <v>0</v>
      </c>
      <c r="P32" s="43">
        <f t="shared" si="2"/>
        <v>6.4840000000000009</v>
      </c>
      <c r="Q32" s="77">
        <v>0.44</v>
      </c>
      <c r="R32" s="43">
        <f t="shared" si="3"/>
        <v>6.0440000000000005</v>
      </c>
      <c r="S32" s="40">
        <v>0.45600000000000002</v>
      </c>
      <c r="T32" s="44">
        <v>0</v>
      </c>
      <c r="U32" s="38"/>
      <c r="W32"/>
    </row>
    <row r="33" spans="1:23" ht="15" thickBot="1" x14ac:dyDescent="0.35">
      <c r="A33" s="39">
        <v>43917</v>
      </c>
      <c r="B33" s="30" t="s">
        <v>32</v>
      </c>
      <c r="C33" s="30"/>
      <c r="D33" s="40">
        <v>0.67</v>
      </c>
      <c r="E33" s="40">
        <v>0.38600000000000001</v>
      </c>
      <c r="F33" s="32">
        <v>0</v>
      </c>
      <c r="G33" s="32">
        <v>0.68400000000000005</v>
      </c>
      <c r="H33" s="32">
        <v>0</v>
      </c>
      <c r="I33" s="40">
        <v>2.98</v>
      </c>
      <c r="J33" s="41">
        <v>0</v>
      </c>
      <c r="K33" s="42">
        <f t="shared" si="0"/>
        <v>4.7200000000000006</v>
      </c>
      <c r="L33" s="35">
        <v>0</v>
      </c>
      <c r="M33" s="42">
        <f t="shared" si="1"/>
        <v>4.7200000000000006</v>
      </c>
      <c r="N33" s="40">
        <v>0.45700000000000002</v>
      </c>
      <c r="O33" s="40">
        <v>0</v>
      </c>
      <c r="P33" s="43">
        <f t="shared" si="2"/>
        <v>5.1770000000000005</v>
      </c>
      <c r="Q33" s="77">
        <v>0.44</v>
      </c>
      <c r="R33" s="43">
        <f t="shared" si="3"/>
        <v>4.7370000000000001</v>
      </c>
      <c r="S33" s="40">
        <v>0.45700000000000002</v>
      </c>
      <c r="T33" s="44">
        <v>0</v>
      </c>
      <c r="U33" s="38"/>
      <c r="W33"/>
    </row>
    <row r="34" spans="1:23" ht="15" thickBot="1" x14ac:dyDescent="0.35">
      <c r="A34" s="39">
        <v>43918</v>
      </c>
      <c r="B34" s="30" t="s">
        <v>33</v>
      </c>
      <c r="C34" s="30"/>
      <c r="D34" s="40">
        <v>1.6080000000000001</v>
      </c>
      <c r="E34" s="40">
        <v>0.38600000000000001</v>
      </c>
      <c r="F34" s="32">
        <v>0</v>
      </c>
      <c r="G34" s="32">
        <v>0.71899999999999997</v>
      </c>
      <c r="H34" s="32">
        <v>0</v>
      </c>
      <c r="I34" s="40">
        <v>0</v>
      </c>
      <c r="J34" s="41">
        <v>0</v>
      </c>
      <c r="K34" s="42">
        <f t="shared" si="0"/>
        <v>2.7130000000000001</v>
      </c>
      <c r="L34" s="35">
        <v>0</v>
      </c>
      <c r="M34" s="42">
        <f t="shared" si="1"/>
        <v>2.7130000000000001</v>
      </c>
      <c r="N34" s="40">
        <v>0.45700000000000002</v>
      </c>
      <c r="O34" s="40">
        <v>0</v>
      </c>
      <c r="P34" s="43">
        <f t="shared" si="2"/>
        <v>3.17</v>
      </c>
      <c r="Q34" s="77">
        <v>0.44</v>
      </c>
      <c r="R34" s="43">
        <f t="shared" si="3"/>
        <v>2.73</v>
      </c>
      <c r="S34" s="40">
        <v>0.45700000000000002</v>
      </c>
      <c r="T34" s="44">
        <v>0</v>
      </c>
      <c r="U34" s="38"/>
      <c r="W34"/>
    </row>
    <row r="35" spans="1:23" ht="15" thickBot="1" x14ac:dyDescent="0.35">
      <c r="A35" s="39">
        <v>43919</v>
      </c>
      <c r="B35" s="30" t="s">
        <v>27</v>
      </c>
      <c r="C35" s="30"/>
      <c r="D35" s="40">
        <v>2.2120000000000002</v>
      </c>
      <c r="E35" s="40">
        <v>0.16700000000000001</v>
      </c>
      <c r="F35" s="32">
        <v>0</v>
      </c>
      <c r="G35" s="32">
        <v>0.48699999999999999</v>
      </c>
      <c r="H35" s="32">
        <v>0</v>
      </c>
      <c r="I35" s="40">
        <v>0</v>
      </c>
      <c r="J35" s="41">
        <v>0</v>
      </c>
      <c r="K35" s="42">
        <f t="shared" si="0"/>
        <v>2.8660000000000001</v>
      </c>
      <c r="L35" s="35">
        <v>0</v>
      </c>
      <c r="M35" s="42">
        <f t="shared" si="1"/>
        <v>2.8660000000000001</v>
      </c>
      <c r="N35" s="40">
        <v>0.45500000000000002</v>
      </c>
      <c r="O35" s="40">
        <v>0</v>
      </c>
      <c r="P35" s="43">
        <f t="shared" si="2"/>
        <v>3.3210000000000002</v>
      </c>
      <c r="Q35" s="77">
        <v>0.44</v>
      </c>
      <c r="R35" s="43">
        <f t="shared" si="3"/>
        <v>2.8810000000000002</v>
      </c>
      <c r="S35" s="40">
        <v>0.45500000000000002</v>
      </c>
      <c r="T35" s="44">
        <v>0</v>
      </c>
      <c r="U35" s="38"/>
      <c r="W35"/>
    </row>
    <row r="36" spans="1:23" ht="15" thickBot="1" x14ac:dyDescent="0.35">
      <c r="A36" s="39">
        <v>43920</v>
      </c>
      <c r="B36" s="30" t="s">
        <v>28</v>
      </c>
      <c r="C36" s="30"/>
      <c r="D36" s="40">
        <v>2.415</v>
      </c>
      <c r="E36" s="40">
        <v>0.11899999999999999</v>
      </c>
      <c r="F36" s="32">
        <v>0</v>
      </c>
      <c r="G36" s="32">
        <v>0.14099999999999999</v>
      </c>
      <c r="H36" s="32">
        <v>0</v>
      </c>
      <c r="I36" s="40">
        <v>3.19</v>
      </c>
      <c r="J36" s="41">
        <v>0</v>
      </c>
      <c r="K36" s="42">
        <f t="shared" si="0"/>
        <v>5.8650000000000002</v>
      </c>
      <c r="L36" s="35">
        <v>0</v>
      </c>
      <c r="M36" s="42">
        <f t="shared" si="1"/>
        <v>5.8650000000000002</v>
      </c>
      <c r="N36" s="40">
        <v>0.45100000000000001</v>
      </c>
      <c r="O36" s="40">
        <v>0</v>
      </c>
      <c r="P36" s="43">
        <f t="shared" si="2"/>
        <v>6.3159999999999998</v>
      </c>
      <c r="Q36" s="77">
        <v>0.43</v>
      </c>
      <c r="R36" s="43">
        <f t="shared" si="3"/>
        <v>5.8860000000000001</v>
      </c>
      <c r="S36" s="40">
        <v>0.45100000000000001</v>
      </c>
      <c r="T36" s="44">
        <v>0</v>
      </c>
      <c r="U36" s="38"/>
      <c r="W36"/>
    </row>
    <row r="37" spans="1:23" ht="15" thickBot="1" x14ac:dyDescent="0.35">
      <c r="A37" s="39">
        <v>43921</v>
      </c>
      <c r="B37" s="30" t="s">
        <v>29</v>
      </c>
      <c r="C37" s="45"/>
      <c r="D37" s="46">
        <v>0.83199999999999996</v>
      </c>
      <c r="E37" s="46">
        <v>0.38800000000000001</v>
      </c>
      <c r="F37" s="46">
        <v>0</v>
      </c>
      <c r="G37" s="46">
        <v>0</v>
      </c>
      <c r="H37" s="46">
        <v>0</v>
      </c>
      <c r="I37" s="46">
        <v>5.44</v>
      </c>
      <c r="J37" s="47">
        <v>0</v>
      </c>
      <c r="K37" s="48">
        <f t="shared" si="0"/>
        <v>6.66</v>
      </c>
      <c r="L37" s="35">
        <v>0</v>
      </c>
      <c r="M37" s="48">
        <f t="shared" si="1"/>
        <v>6.66</v>
      </c>
      <c r="N37" s="46">
        <v>0.46</v>
      </c>
      <c r="O37" s="46">
        <v>0</v>
      </c>
      <c r="P37" s="49">
        <f t="shared" si="2"/>
        <v>7.12</v>
      </c>
      <c r="Q37" s="77">
        <v>0.44</v>
      </c>
      <c r="R37" s="49">
        <f t="shared" si="3"/>
        <v>6.68</v>
      </c>
      <c r="S37" s="46">
        <v>0.46</v>
      </c>
      <c r="T37" s="50">
        <v>0</v>
      </c>
      <c r="U37" s="38"/>
      <c r="W37"/>
    </row>
    <row r="38" spans="1:23" ht="15.75" customHeight="1" thickBot="1" x14ac:dyDescent="0.35">
      <c r="A38" s="51"/>
      <c r="B38" s="52"/>
      <c r="C38" s="52" t="s">
        <v>34</v>
      </c>
      <c r="D38" s="53">
        <f t="shared" ref="D38:T38" si="4">SUM(D7:D37)</f>
        <v>33.652000000000001</v>
      </c>
      <c r="E38" s="54">
        <f t="shared" si="4"/>
        <v>8.3350000000000009</v>
      </c>
      <c r="F38" s="54">
        <f t="shared" si="4"/>
        <v>0</v>
      </c>
      <c r="G38" s="54">
        <f t="shared" si="4"/>
        <v>7.2200000000000015</v>
      </c>
      <c r="H38" s="54">
        <f t="shared" si="4"/>
        <v>0</v>
      </c>
      <c r="I38" s="55">
        <f t="shared" si="4"/>
        <v>79.929999999999993</v>
      </c>
      <c r="J38" s="54">
        <f>SUM(J7:J37)</f>
        <v>0</v>
      </c>
      <c r="K38" s="56">
        <f t="shared" si="4"/>
        <v>129.137</v>
      </c>
      <c r="L38" s="54">
        <f t="shared" si="4"/>
        <v>0</v>
      </c>
      <c r="M38" s="57">
        <f t="shared" si="4"/>
        <v>129.137</v>
      </c>
      <c r="N38" s="53">
        <f t="shared" si="4"/>
        <v>13.371000000000002</v>
      </c>
      <c r="O38" s="55">
        <f t="shared" si="4"/>
        <v>0.57999999999999996</v>
      </c>
      <c r="P38" s="58">
        <f t="shared" si="4"/>
        <v>143.08800000000002</v>
      </c>
      <c r="Q38" s="59">
        <f t="shared" si="4"/>
        <v>13.529999999999998</v>
      </c>
      <c r="R38" s="60">
        <f t="shared" si="4"/>
        <v>129.55799999999996</v>
      </c>
      <c r="S38" s="61">
        <f t="shared" si="4"/>
        <v>13.371000000000002</v>
      </c>
      <c r="T38" s="62">
        <f t="shared" si="4"/>
        <v>0.57999999999999996</v>
      </c>
      <c r="U38" s="63"/>
      <c r="W38"/>
    </row>
    <row r="39" spans="1:23" ht="15" thickBot="1" x14ac:dyDescent="0.35">
      <c r="U39" s="3"/>
      <c r="W39"/>
    </row>
    <row r="40" spans="1:23" ht="15" thickBot="1" x14ac:dyDescent="0.35">
      <c r="A40" t="s">
        <v>35</v>
      </c>
      <c r="B40" s="21"/>
      <c r="C40" s="21"/>
      <c r="D40" s="64">
        <f t="shared" ref="D40:K40" si="5">+D38/$P38</f>
        <v>0.23518394274851837</v>
      </c>
      <c r="E40" s="65">
        <f t="shared" si="5"/>
        <v>5.8250866599575082E-2</v>
      </c>
      <c r="F40" s="65">
        <f t="shared" si="5"/>
        <v>0</v>
      </c>
      <c r="G40" s="65">
        <f t="shared" si="5"/>
        <v>5.0458459130045846E-2</v>
      </c>
      <c r="H40" s="65">
        <f t="shared" si="5"/>
        <v>0</v>
      </c>
      <c r="I40" s="65">
        <f t="shared" si="5"/>
        <v>0.55860729061836056</v>
      </c>
      <c r="J40" s="65">
        <f t="shared" si="5"/>
        <v>0</v>
      </c>
      <c r="K40" s="65">
        <f t="shared" si="5"/>
        <v>0.90250055909649995</v>
      </c>
      <c r="L40" s="65"/>
      <c r="M40" s="65"/>
      <c r="N40" s="65">
        <f>+N38/$P38</f>
        <v>9.3445991278094595E-2</v>
      </c>
      <c r="O40" s="65">
        <f>+O38/$P38</f>
        <v>4.0534496254053445E-3</v>
      </c>
      <c r="P40" s="66">
        <f>+P38/$P38</f>
        <v>1</v>
      </c>
      <c r="R40" s="67">
        <f>1-(T40+S40)</f>
        <v>0.89231849827876308</v>
      </c>
      <c r="T40" s="68">
        <f>+(T38+S38)/R38</f>
        <v>0.10768150172123687</v>
      </c>
      <c r="U40" s="3"/>
      <c r="W40"/>
    </row>
    <row r="41" spans="1:23" x14ac:dyDescent="0.3">
      <c r="A41" s="21"/>
      <c r="B41" s="21"/>
      <c r="C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R41" t="s">
        <v>36</v>
      </c>
      <c r="T41" t="s">
        <v>37</v>
      </c>
      <c r="U41" s="3"/>
      <c r="W41"/>
    </row>
    <row r="42" spans="1:23" x14ac:dyDescent="0.3">
      <c r="L42" s="71"/>
      <c r="M42" s="71"/>
      <c r="N42" s="71"/>
      <c r="V42" s="3"/>
      <c r="W42"/>
    </row>
    <row r="43" spans="1:23" x14ac:dyDescent="0.3">
      <c r="V43" s="3"/>
      <c r="W43"/>
    </row>
    <row r="44" spans="1:23" x14ac:dyDescent="0.3">
      <c r="P44" s="71"/>
      <c r="V44" s="3"/>
      <c r="W44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topLeftCell="C10" zoomScale="79" zoomScaleNormal="79" workbookViewId="0">
      <selection activeCell="V28" sqref="V28"/>
    </sheetView>
  </sheetViews>
  <sheetFormatPr defaultRowHeight="14.4" x14ac:dyDescent="0.3"/>
  <cols>
    <col min="1" max="1" width="17.6640625" bestFit="1" customWidth="1"/>
    <col min="3" max="3" width="9.33203125" bestFit="1" customWidth="1"/>
    <col min="4" max="4" width="13.44140625" customWidth="1"/>
    <col min="5" max="5" width="10.33203125" customWidth="1"/>
    <col min="6" max="7" width="9.33203125" customWidth="1"/>
    <col min="8" max="8" width="9.33203125" bestFit="1" customWidth="1"/>
    <col min="9" max="9" width="10.88671875" customWidth="1"/>
    <col min="10" max="10" width="10.109375" bestFit="1" customWidth="1"/>
    <col min="11" max="11" width="12.44140625" customWidth="1"/>
    <col min="12" max="12" width="10" customWidth="1"/>
    <col min="13" max="13" width="11" customWidth="1"/>
    <col min="14" max="14" width="8.44140625" customWidth="1"/>
    <col min="15" max="15" width="11" customWidth="1"/>
    <col min="16" max="16" width="10.88671875" customWidth="1"/>
    <col min="17" max="17" width="11.33203125" customWidth="1"/>
    <col min="18" max="18" width="10.6640625" customWidth="1"/>
    <col min="19" max="19" width="10.44140625" customWidth="1"/>
    <col min="20" max="20" width="11.88671875" customWidth="1"/>
    <col min="21" max="22" width="9.33203125" bestFit="1" customWidth="1"/>
    <col min="23" max="23" width="14.44140625" style="3" customWidth="1"/>
  </cols>
  <sheetData>
    <row r="1" spans="1:24" ht="25.8" x14ac:dyDescent="0.3">
      <c r="A1" s="140" t="s">
        <v>0</v>
      </c>
      <c r="B1" s="141"/>
      <c r="C1" s="141"/>
      <c r="D1" s="141"/>
      <c r="E1" s="141"/>
      <c r="F1" s="141"/>
      <c r="G1" s="141"/>
      <c r="H1" s="141"/>
      <c r="I1" s="14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5">
      <c r="A2" s="143"/>
      <c r="B2" s="144"/>
      <c r="C2" s="144"/>
      <c r="D2" s="144"/>
      <c r="E2" s="144"/>
      <c r="F2" s="144"/>
      <c r="G2" s="144"/>
      <c r="H2" s="144"/>
      <c r="I2" s="145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6.4" thickBot="1" x14ac:dyDescent="0.35">
      <c r="A3" s="72"/>
      <c r="B3" s="73"/>
      <c r="C3" s="73"/>
      <c r="D3" s="74">
        <v>2020</v>
      </c>
      <c r="E3" s="74"/>
      <c r="F3" s="74"/>
      <c r="G3" s="74"/>
      <c r="H3" s="74"/>
      <c r="I3" s="75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5">
      <c r="A4" s="6"/>
      <c r="B4" s="7"/>
      <c r="C4" s="8"/>
      <c r="D4" s="146" t="s">
        <v>1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8"/>
      <c r="R4" s="9"/>
      <c r="S4" s="10"/>
      <c r="T4" s="11"/>
      <c r="W4"/>
    </row>
    <row r="5" spans="1:24" ht="69" customHeight="1" thickBot="1" x14ac:dyDescent="0.55000000000000004">
      <c r="A5" s="12" t="s">
        <v>2</v>
      </c>
      <c r="B5" s="93" t="s">
        <v>41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138" t="s">
        <v>13</v>
      </c>
      <c r="O5" s="139"/>
      <c r="P5" s="149" t="s">
        <v>14</v>
      </c>
      <c r="Q5" s="151" t="s">
        <v>15</v>
      </c>
      <c r="R5" s="153" t="s">
        <v>16</v>
      </c>
      <c r="S5" s="138" t="s">
        <v>13</v>
      </c>
      <c r="T5" s="139"/>
      <c r="W5"/>
      <c r="X5" t="s">
        <v>17</v>
      </c>
    </row>
    <row r="6" spans="1:24" ht="15.75" customHeight="1" thickBot="1" x14ac:dyDescent="0.35">
      <c r="A6" s="20" t="s">
        <v>18</v>
      </c>
      <c r="B6" s="21" t="s">
        <v>19</v>
      </c>
      <c r="C6" s="21"/>
      <c r="D6" s="22" t="s">
        <v>20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22</v>
      </c>
      <c r="J6" s="22"/>
      <c r="K6" s="24" t="s">
        <v>23</v>
      </c>
      <c r="L6" s="25" t="s">
        <v>24</v>
      </c>
      <c r="M6" s="25" t="s">
        <v>17</v>
      </c>
      <c r="N6" s="26" t="s">
        <v>25</v>
      </c>
      <c r="O6" s="27" t="s">
        <v>26</v>
      </c>
      <c r="P6" s="150"/>
      <c r="Q6" s="152"/>
      <c r="R6" s="154"/>
      <c r="S6" s="26" t="s">
        <v>25</v>
      </c>
      <c r="T6" s="27" t="s">
        <v>26</v>
      </c>
      <c r="U6" s="28"/>
      <c r="W6"/>
    </row>
    <row r="7" spans="1:24" ht="15" thickBot="1" x14ac:dyDescent="0.35">
      <c r="A7" s="29">
        <v>43922</v>
      </c>
      <c r="B7" s="30" t="s">
        <v>30</v>
      </c>
      <c r="C7" s="31"/>
      <c r="D7" s="40">
        <v>-0.46</v>
      </c>
      <c r="E7" s="40">
        <v>0.38700000000000001</v>
      </c>
      <c r="F7" s="40">
        <v>0</v>
      </c>
      <c r="G7" s="40">
        <v>0</v>
      </c>
      <c r="H7" s="40">
        <v>0</v>
      </c>
      <c r="I7" s="40">
        <v>5.45</v>
      </c>
      <c r="J7" s="33">
        <v>0</v>
      </c>
      <c r="K7" s="34">
        <f t="shared" ref="K7:K36" si="0">SUM(D7:I7)</f>
        <v>5.3769999999999998</v>
      </c>
      <c r="L7" s="35">
        <v>0</v>
      </c>
      <c r="M7" s="34">
        <f t="shared" ref="M7:M36" si="1">+K7-L7</f>
        <v>5.3769999999999998</v>
      </c>
      <c r="N7" s="32">
        <v>0.46</v>
      </c>
      <c r="O7" s="32">
        <v>0</v>
      </c>
      <c r="P7" s="36">
        <f t="shared" ref="P7:P36" si="2">SUM(M7:O7)</f>
        <v>5.8369999999999997</v>
      </c>
      <c r="Q7" s="76">
        <v>0.44</v>
      </c>
      <c r="R7" s="36">
        <f t="shared" ref="R7:R36" si="3">+P7-Q7</f>
        <v>5.3969999999999994</v>
      </c>
      <c r="S7" s="32">
        <v>0.46</v>
      </c>
      <c r="T7" s="37">
        <v>0</v>
      </c>
      <c r="U7" s="38"/>
      <c r="W7"/>
    </row>
    <row r="8" spans="1:24" ht="15" thickBot="1" x14ac:dyDescent="0.35">
      <c r="A8" s="39">
        <f>1+A7</f>
        <v>43923</v>
      </c>
      <c r="B8" s="30" t="s">
        <v>31</v>
      </c>
      <c r="C8" s="30"/>
      <c r="D8" s="40">
        <v>-0.46</v>
      </c>
      <c r="E8" s="40">
        <v>0.38700000000000001</v>
      </c>
      <c r="F8" s="40">
        <v>0</v>
      </c>
      <c r="G8" s="40">
        <v>0</v>
      </c>
      <c r="H8" s="40">
        <v>0</v>
      </c>
      <c r="I8" s="40">
        <v>5.19</v>
      </c>
      <c r="J8" s="41">
        <v>0</v>
      </c>
      <c r="K8" s="42">
        <f t="shared" si="0"/>
        <v>5.117</v>
      </c>
      <c r="L8" s="35">
        <v>0</v>
      </c>
      <c r="M8" s="42">
        <f t="shared" si="1"/>
        <v>5.117</v>
      </c>
      <c r="N8" s="40">
        <v>0.46</v>
      </c>
      <c r="O8" s="40">
        <v>0</v>
      </c>
      <c r="P8" s="43">
        <f t="shared" si="2"/>
        <v>5.577</v>
      </c>
      <c r="Q8" s="77">
        <v>0.44</v>
      </c>
      <c r="R8" s="43">
        <f t="shared" si="3"/>
        <v>5.1369999999999996</v>
      </c>
      <c r="S8" s="40">
        <v>0.46</v>
      </c>
      <c r="T8" s="44">
        <v>0</v>
      </c>
      <c r="U8" s="38"/>
      <c r="W8"/>
    </row>
    <row r="9" spans="1:24" ht="15" thickBot="1" x14ac:dyDescent="0.35">
      <c r="A9" s="39">
        <f t="shared" ref="A9:A36" si="4">1+A8</f>
        <v>43924</v>
      </c>
      <c r="B9" s="30" t="s">
        <v>32</v>
      </c>
      <c r="C9" s="30"/>
      <c r="D9" s="40">
        <v>-0.46</v>
      </c>
      <c r="E9" s="40">
        <v>0.38600000000000001</v>
      </c>
      <c r="F9" s="40">
        <v>0</v>
      </c>
      <c r="G9" s="40">
        <v>0</v>
      </c>
      <c r="H9" s="40">
        <v>0</v>
      </c>
      <c r="I9" s="40">
        <v>3.07</v>
      </c>
      <c r="J9" s="41">
        <v>0</v>
      </c>
      <c r="K9" s="42">
        <f t="shared" si="0"/>
        <v>2.996</v>
      </c>
      <c r="L9" s="35">
        <v>0</v>
      </c>
      <c r="M9" s="42">
        <f t="shared" si="1"/>
        <v>2.996</v>
      </c>
      <c r="N9" s="40">
        <v>0.46</v>
      </c>
      <c r="O9" s="40">
        <v>0</v>
      </c>
      <c r="P9" s="43">
        <f t="shared" si="2"/>
        <v>3.456</v>
      </c>
      <c r="Q9" s="77">
        <v>0.44</v>
      </c>
      <c r="R9" s="43">
        <f t="shared" si="3"/>
        <v>3.016</v>
      </c>
      <c r="S9" s="40">
        <v>0.46</v>
      </c>
      <c r="T9" s="44">
        <v>0</v>
      </c>
      <c r="U9" s="38"/>
      <c r="W9"/>
    </row>
    <row r="10" spans="1:24" ht="15" thickBot="1" x14ac:dyDescent="0.35">
      <c r="A10" s="39">
        <f t="shared" si="4"/>
        <v>43925</v>
      </c>
      <c r="B10" s="30" t="s">
        <v>33</v>
      </c>
      <c r="C10" s="30"/>
      <c r="D10" s="40">
        <v>-0.46</v>
      </c>
      <c r="E10" s="40">
        <v>0.38600000000000001</v>
      </c>
      <c r="F10" s="40">
        <v>0</v>
      </c>
      <c r="G10" s="40">
        <v>0</v>
      </c>
      <c r="H10" s="40">
        <v>0</v>
      </c>
      <c r="I10" s="40">
        <v>0</v>
      </c>
      <c r="J10" s="41">
        <v>0</v>
      </c>
      <c r="K10" s="42">
        <f t="shared" si="0"/>
        <v>-7.400000000000001E-2</v>
      </c>
      <c r="L10" s="35">
        <v>0</v>
      </c>
      <c r="M10" s="42">
        <f t="shared" si="1"/>
        <v>-7.400000000000001E-2</v>
      </c>
      <c r="N10" s="40">
        <v>0.46</v>
      </c>
      <c r="O10" s="40">
        <v>0</v>
      </c>
      <c r="P10" s="43">
        <f t="shared" si="2"/>
        <v>0.38600000000000001</v>
      </c>
      <c r="Q10" s="77">
        <v>0.44</v>
      </c>
      <c r="R10" s="43">
        <f t="shared" si="3"/>
        <v>-5.3999999999999992E-2</v>
      </c>
      <c r="S10" s="40">
        <v>0.46</v>
      </c>
      <c r="T10" s="44">
        <v>0</v>
      </c>
      <c r="U10" s="38"/>
      <c r="W10"/>
    </row>
    <row r="11" spans="1:24" ht="15" thickBot="1" x14ac:dyDescent="0.35">
      <c r="A11" s="39">
        <f t="shared" si="4"/>
        <v>43926</v>
      </c>
      <c r="B11" s="30" t="s">
        <v>27</v>
      </c>
      <c r="C11" s="30"/>
      <c r="D11" s="40">
        <v>0.72700000000000009</v>
      </c>
      <c r="E11" s="40">
        <v>0.38600000000000001</v>
      </c>
      <c r="F11" s="40">
        <v>0</v>
      </c>
      <c r="G11" s="40">
        <v>0</v>
      </c>
      <c r="H11" s="40">
        <v>0</v>
      </c>
      <c r="I11" s="40">
        <v>0</v>
      </c>
      <c r="J11" s="41">
        <v>0</v>
      </c>
      <c r="K11" s="42">
        <f t="shared" si="0"/>
        <v>1.113</v>
      </c>
      <c r="L11" s="35">
        <v>0</v>
      </c>
      <c r="M11" s="42">
        <f t="shared" si="1"/>
        <v>1.113</v>
      </c>
      <c r="N11" s="40">
        <v>0.45800000000000002</v>
      </c>
      <c r="O11" s="40">
        <v>0</v>
      </c>
      <c r="P11" s="43">
        <f t="shared" si="2"/>
        <v>1.571</v>
      </c>
      <c r="Q11" s="77">
        <v>0.44</v>
      </c>
      <c r="R11" s="43">
        <f t="shared" si="3"/>
        <v>1.131</v>
      </c>
      <c r="S11" s="40">
        <v>0.45800000000000002</v>
      </c>
      <c r="T11" s="44">
        <v>0</v>
      </c>
      <c r="U11" s="38"/>
      <c r="W11"/>
    </row>
    <row r="12" spans="1:24" ht="15" thickBot="1" x14ac:dyDescent="0.35">
      <c r="A12" s="39">
        <f t="shared" si="4"/>
        <v>43927</v>
      </c>
      <c r="B12" s="30" t="s">
        <v>28</v>
      </c>
      <c r="C12" s="30"/>
      <c r="D12" s="40">
        <v>2.0309999999999997</v>
      </c>
      <c r="E12" s="40">
        <v>0.245</v>
      </c>
      <c r="F12" s="40">
        <v>0</v>
      </c>
      <c r="G12" s="40">
        <v>0</v>
      </c>
      <c r="H12" s="40">
        <v>0</v>
      </c>
      <c r="I12" s="40">
        <v>2.5499999999999998</v>
      </c>
      <c r="J12" s="41">
        <v>0</v>
      </c>
      <c r="K12" s="42">
        <f t="shared" si="0"/>
        <v>4.8259999999999996</v>
      </c>
      <c r="L12" s="35">
        <v>0</v>
      </c>
      <c r="M12" s="42">
        <f t="shared" si="1"/>
        <v>4.8259999999999996</v>
      </c>
      <c r="N12" s="40">
        <v>0.45400000000000001</v>
      </c>
      <c r="O12" s="40">
        <v>0</v>
      </c>
      <c r="P12" s="43">
        <f t="shared" si="2"/>
        <v>5.2799999999999994</v>
      </c>
      <c r="Q12" s="77">
        <v>0.43</v>
      </c>
      <c r="R12" s="43">
        <f t="shared" si="3"/>
        <v>4.8499999999999996</v>
      </c>
      <c r="S12" s="40">
        <v>0.45400000000000001</v>
      </c>
      <c r="T12" s="44">
        <v>0</v>
      </c>
      <c r="U12" s="38"/>
      <c r="W12"/>
    </row>
    <row r="13" spans="1:24" ht="15" thickBot="1" x14ac:dyDescent="0.35">
      <c r="A13" s="39">
        <f t="shared" si="4"/>
        <v>43928</v>
      </c>
      <c r="B13" s="30" t="s">
        <v>29</v>
      </c>
      <c r="C13" s="30"/>
      <c r="D13" s="40">
        <v>1.7149999999999999</v>
      </c>
      <c r="E13" s="40">
        <v>0</v>
      </c>
      <c r="F13" s="40">
        <v>0</v>
      </c>
      <c r="G13" s="40">
        <v>0</v>
      </c>
      <c r="H13" s="40">
        <v>0</v>
      </c>
      <c r="I13" s="40">
        <v>5.64</v>
      </c>
      <c r="J13" s="41">
        <v>0</v>
      </c>
      <c r="K13" s="42">
        <f t="shared" si="0"/>
        <v>7.3549999999999995</v>
      </c>
      <c r="L13" s="35">
        <v>0</v>
      </c>
      <c r="M13" s="42">
        <f t="shared" si="1"/>
        <v>7.3549999999999995</v>
      </c>
      <c r="N13" s="40">
        <v>0.45100000000000001</v>
      </c>
      <c r="O13" s="40">
        <v>0</v>
      </c>
      <c r="P13" s="43">
        <f t="shared" si="2"/>
        <v>7.8059999999999992</v>
      </c>
      <c r="Q13" s="77">
        <v>0.44</v>
      </c>
      <c r="R13" s="43">
        <f t="shared" si="3"/>
        <v>7.3659999999999988</v>
      </c>
      <c r="S13" s="40">
        <v>0.45100000000000001</v>
      </c>
      <c r="T13" s="44">
        <v>0</v>
      </c>
      <c r="U13" s="38"/>
      <c r="W13"/>
    </row>
    <row r="14" spans="1:24" ht="15" thickBot="1" x14ac:dyDescent="0.35">
      <c r="A14" s="39">
        <f t="shared" si="4"/>
        <v>43929</v>
      </c>
      <c r="B14" s="30" t="s">
        <v>30</v>
      </c>
      <c r="C14" s="30"/>
      <c r="D14" s="40">
        <v>-0.45200000000000001</v>
      </c>
      <c r="E14" s="40">
        <v>0</v>
      </c>
      <c r="F14" s="40">
        <v>0</v>
      </c>
      <c r="G14" s="40">
        <v>0</v>
      </c>
      <c r="H14" s="40">
        <v>0</v>
      </c>
      <c r="I14" s="40">
        <v>5.49</v>
      </c>
      <c r="J14" s="41">
        <v>0</v>
      </c>
      <c r="K14" s="42">
        <f t="shared" si="0"/>
        <v>5.0380000000000003</v>
      </c>
      <c r="L14" s="35">
        <v>0</v>
      </c>
      <c r="M14" s="42">
        <f t="shared" si="1"/>
        <v>5.0380000000000003</v>
      </c>
      <c r="N14" s="40">
        <v>0.45200000000000001</v>
      </c>
      <c r="O14" s="40">
        <v>0</v>
      </c>
      <c r="P14" s="43">
        <f t="shared" si="2"/>
        <v>5.49</v>
      </c>
      <c r="Q14" s="77">
        <v>0.44</v>
      </c>
      <c r="R14" s="43">
        <f t="shared" si="3"/>
        <v>5.05</v>
      </c>
      <c r="S14" s="40">
        <v>0.45200000000000001</v>
      </c>
      <c r="T14" s="44">
        <v>0</v>
      </c>
      <c r="U14" s="38"/>
      <c r="W14"/>
    </row>
    <row r="15" spans="1:24" ht="15" thickBot="1" x14ac:dyDescent="0.35">
      <c r="A15" s="39">
        <f t="shared" si="4"/>
        <v>43930</v>
      </c>
      <c r="B15" s="30" t="s">
        <v>31</v>
      </c>
      <c r="C15" s="30"/>
      <c r="D15" s="40">
        <v>-0.45300000000000001</v>
      </c>
      <c r="E15" s="40">
        <v>0</v>
      </c>
      <c r="F15" s="40">
        <v>0</v>
      </c>
      <c r="G15" s="40">
        <v>0</v>
      </c>
      <c r="H15" s="40">
        <v>0</v>
      </c>
      <c r="I15" s="40">
        <v>5.48</v>
      </c>
      <c r="J15" s="41">
        <v>0</v>
      </c>
      <c r="K15" s="42">
        <f t="shared" si="0"/>
        <v>5.0270000000000001</v>
      </c>
      <c r="L15" s="35">
        <v>0</v>
      </c>
      <c r="M15" s="42">
        <f t="shared" si="1"/>
        <v>5.0270000000000001</v>
      </c>
      <c r="N15" s="40">
        <v>0.45300000000000001</v>
      </c>
      <c r="O15" s="40">
        <v>0</v>
      </c>
      <c r="P15" s="43">
        <f t="shared" si="2"/>
        <v>5.48</v>
      </c>
      <c r="Q15" s="77">
        <v>0.44</v>
      </c>
      <c r="R15" s="43">
        <f t="shared" si="3"/>
        <v>5.04</v>
      </c>
      <c r="S15" s="40">
        <v>0.45300000000000001</v>
      </c>
      <c r="T15" s="44">
        <v>0</v>
      </c>
      <c r="U15" s="38"/>
      <c r="W15"/>
    </row>
    <row r="16" spans="1:24" ht="15" thickBot="1" x14ac:dyDescent="0.35">
      <c r="A16" s="39">
        <f t="shared" si="4"/>
        <v>43931</v>
      </c>
      <c r="B16" s="30" t="s">
        <v>32</v>
      </c>
      <c r="C16" s="30"/>
      <c r="D16" s="40">
        <v>-2.7000000000000024E-2</v>
      </c>
      <c r="E16" s="40">
        <v>0</v>
      </c>
      <c r="F16" s="40">
        <v>0</v>
      </c>
      <c r="G16" s="40">
        <v>0</v>
      </c>
      <c r="H16" s="40">
        <v>0</v>
      </c>
      <c r="I16" s="40">
        <v>3.14</v>
      </c>
      <c r="J16" s="41">
        <v>0</v>
      </c>
      <c r="K16" s="42">
        <f t="shared" si="0"/>
        <v>3.113</v>
      </c>
      <c r="L16" s="35">
        <v>0</v>
      </c>
      <c r="M16" s="42">
        <f t="shared" si="1"/>
        <v>3.113</v>
      </c>
      <c r="N16" s="40">
        <v>0.45600000000000002</v>
      </c>
      <c r="O16" s="40">
        <v>0</v>
      </c>
      <c r="P16" s="43">
        <f t="shared" si="2"/>
        <v>3.569</v>
      </c>
      <c r="Q16" s="77">
        <v>0.44</v>
      </c>
      <c r="R16" s="43">
        <f t="shared" si="3"/>
        <v>3.129</v>
      </c>
      <c r="S16" s="40">
        <v>0.45600000000000002</v>
      </c>
      <c r="T16" s="44">
        <v>0</v>
      </c>
      <c r="U16" s="38"/>
      <c r="W16"/>
    </row>
    <row r="17" spans="1:23" ht="15" thickBot="1" x14ac:dyDescent="0.35">
      <c r="A17" s="39">
        <f t="shared" si="4"/>
        <v>43932</v>
      </c>
      <c r="B17" s="30" t="s">
        <v>33</v>
      </c>
      <c r="C17" s="30"/>
      <c r="D17" s="40">
        <v>0.54200000000000004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1">
        <v>0</v>
      </c>
      <c r="K17" s="42">
        <f t="shared" si="0"/>
        <v>0.54200000000000004</v>
      </c>
      <c r="L17" s="35">
        <v>0</v>
      </c>
      <c r="M17" s="42">
        <f t="shared" si="1"/>
        <v>0.54200000000000004</v>
      </c>
      <c r="N17" s="40">
        <v>0.45800000000000002</v>
      </c>
      <c r="O17" s="40">
        <v>0</v>
      </c>
      <c r="P17" s="43">
        <f t="shared" si="2"/>
        <v>1</v>
      </c>
      <c r="Q17" s="77">
        <v>0.43</v>
      </c>
      <c r="R17" s="43">
        <f t="shared" si="3"/>
        <v>0.57000000000000006</v>
      </c>
      <c r="S17" s="40">
        <v>0.45800000000000002</v>
      </c>
      <c r="T17" s="44">
        <v>0</v>
      </c>
      <c r="U17" s="38"/>
      <c r="W17"/>
    </row>
    <row r="18" spans="1:23" ht="15" thickBot="1" x14ac:dyDescent="0.35">
      <c r="A18" s="39">
        <f t="shared" si="4"/>
        <v>43933</v>
      </c>
      <c r="B18" s="30" t="s">
        <v>27</v>
      </c>
      <c r="C18" s="30"/>
      <c r="D18" s="40">
        <v>0.51400000000000001</v>
      </c>
      <c r="E18" s="40">
        <v>0.105</v>
      </c>
      <c r="F18" s="40">
        <v>0</v>
      </c>
      <c r="G18" s="40">
        <v>0</v>
      </c>
      <c r="H18" s="40">
        <v>0</v>
      </c>
      <c r="I18" s="40">
        <v>0</v>
      </c>
      <c r="J18" s="41">
        <v>0</v>
      </c>
      <c r="K18" s="42">
        <f t="shared" si="0"/>
        <v>0.61899999999999999</v>
      </c>
      <c r="L18" s="35">
        <v>0</v>
      </c>
      <c r="M18" s="42">
        <f t="shared" si="1"/>
        <v>0.61899999999999999</v>
      </c>
      <c r="N18" s="40">
        <v>0.45600000000000002</v>
      </c>
      <c r="O18" s="40">
        <v>0</v>
      </c>
      <c r="P18" s="43">
        <f t="shared" si="2"/>
        <v>1.075</v>
      </c>
      <c r="Q18" s="77">
        <v>0.43</v>
      </c>
      <c r="R18" s="43">
        <f t="shared" si="3"/>
        <v>0.64500000000000002</v>
      </c>
      <c r="S18" s="40">
        <v>0.45600000000000002</v>
      </c>
      <c r="T18" s="44">
        <v>0</v>
      </c>
      <c r="U18" s="38"/>
      <c r="W18"/>
    </row>
    <row r="19" spans="1:23" ht="15" thickBot="1" x14ac:dyDescent="0.35">
      <c r="A19" s="39">
        <f t="shared" si="4"/>
        <v>43934</v>
      </c>
      <c r="B19" s="30" t="s">
        <v>28</v>
      </c>
      <c r="C19" s="30"/>
      <c r="D19" s="40">
        <v>0.51400000000000001</v>
      </c>
      <c r="E19" s="40">
        <v>0.17299999999999999</v>
      </c>
      <c r="F19" s="40">
        <v>0</v>
      </c>
      <c r="G19" s="40">
        <v>0</v>
      </c>
      <c r="H19" s="40">
        <v>0</v>
      </c>
      <c r="I19" s="40">
        <v>3.33</v>
      </c>
      <c r="J19" s="41">
        <v>0</v>
      </c>
      <c r="K19" s="42">
        <f t="shared" si="0"/>
        <v>4.0170000000000003</v>
      </c>
      <c r="L19" s="35">
        <v>0</v>
      </c>
      <c r="M19" s="42">
        <f t="shared" si="1"/>
        <v>4.0170000000000003</v>
      </c>
      <c r="N19" s="40">
        <v>0.45500000000000002</v>
      </c>
      <c r="O19" s="40">
        <v>0</v>
      </c>
      <c r="P19" s="43">
        <f t="shared" si="2"/>
        <v>4.4720000000000004</v>
      </c>
      <c r="Q19" s="77">
        <v>0.43</v>
      </c>
      <c r="R19" s="43">
        <f t="shared" si="3"/>
        <v>4.0420000000000007</v>
      </c>
      <c r="S19" s="40">
        <v>0.45500000000000002</v>
      </c>
      <c r="T19" s="44">
        <v>0</v>
      </c>
      <c r="U19" s="38"/>
      <c r="W19"/>
    </row>
    <row r="20" spans="1:23" ht="15" thickBot="1" x14ac:dyDescent="0.35">
      <c r="A20" s="39">
        <f t="shared" si="4"/>
        <v>43935</v>
      </c>
      <c r="B20" s="30" t="s">
        <v>29</v>
      </c>
      <c r="C20" s="30"/>
      <c r="D20" s="40">
        <v>0.13799999999999996</v>
      </c>
      <c r="E20" s="40">
        <v>4.9000000000000002E-2</v>
      </c>
      <c r="F20" s="40">
        <v>0</v>
      </c>
      <c r="G20" s="40">
        <v>0</v>
      </c>
      <c r="H20" s="40">
        <v>0</v>
      </c>
      <c r="I20" s="40">
        <v>7.39</v>
      </c>
      <c r="J20" s="41">
        <v>0</v>
      </c>
      <c r="K20" s="42">
        <f t="shared" si="0"/>
        <v>7.577</v>
      </c>
      <c r="L20" s="35">
        <v>0</v>
      </c>
      <c r="M20" s="42">
        <f t="shared" si="1"/>
        <v>7.577</v>
      </c>
      <c r="N20" s="40">
        <v>0.45500000000000002</v>
      </c>
      <c r="O20" s="40">
        <v>0</v>
      </c>
      <c r="P20" s="43">
        <f t="shared" si="2"/>
        <v>8.032</v>
      </c>
      <c r="Q20" s="77">
        <v>0.43</v>
      </c>
      <c r="R20" s="43">
        <f t="shared" si="3"/>
        <v>7.6020000000000003</v>
      </c>
      <c r="S20" s="40">
        <v>0.45500000000000002</v>
      </c>
      <c r="T20" s="44">
        <v>0</v>
      </c>
      <c r="U20" s="38"/>
      <c r="W20"/>
    </row>
    <row r="21" spans="1:23" ht="15" thickBot="1" x14ac:dyDescent="0.35">
      <c r="A21" s="39">
        <f t="shared" si="4"/>
        <v>43936</v>
      </c>
      <c r="B21" s="30" t="s">
        <v>30</v>
      </c>
      <c r="C21" s="30"/>
      <c r="D21" s="40">
        <v>-0.45200000000000001</v>
      </c>
      <c r="E21" s="40">
        <v>0</v>
      </c>
      <c r="F21" s="40">
        <v>0</v>
      </c>
      <c r="G21" s="40">
        <v>0</v>
      </c>
      <c r="H21" s="40">
        <v>0</v>
      </c>
      <c r="I21" s="40">
        <v>9.92</v>
      </c>
      <c r="J21" s="41">
        <v>0</v>
      </c>
      <c r="K21" s="42">
        <f t="shared" si="0"/>
        <v>9.468</v>
      </c>
      <c r="L21" s="35">
        <v>0</v>
      </c>
      <c r="M21" s="42">
        <f t="shared" si="1"/>
        <v>9.468</v>
      </c>
      <c r="N21" s="40">
        <v>0.45200000000000001</v>
      </c>
      <c r="O21" s="40">
        <v>0</v>
      </c>
      <c r="P21" s="43">
        <f t="shared" si="2"/>
        <v>9.92</v>
      </c>
      <c r="Q21" s="77">
        <v>0.44</v>
      </c>
      <c r="R21" s="43">
        <f t="shared" si="3"/>
        <v>9.48</v>
      </c>
      <c r="S21" s="40">
        <v>0.45200000000000001</v>
      </c>
      <c r="T21" s="44">
        <v>0</v>
      </c>
      <c r="U21" s="38"/>
      <c r="W21"/>
    </row>
    <row r="22" spans="1:23" ht="15" thickBot="1" x14ac:dyDescent="0.35">
      <c r="A22" s="39">
        <f t="shared" si="4"/>
        <v>43937</v>
      </c>
      <c r="B22" s="30" t="s">
        <v>31</v>
      </c>
      <c r="C22" s="30"/>
      <c r="D22" s="40">
        <v>-0.45300000000000001</v>
      </c>
      <c r="E22" s="40">
        <v>0</v>
      </c>
      <c r="F22" s="40">
        <v>0</v>
      </c>
      <c r="G22" s="40">
        <v>0</v>
      </c>
      <c r="H22" s="40">
        <v>0</v>
      </c>
      <c r="I22" s="40">
        <v>6.37</v>
      </c>
      <c r="J22" s="41">
        <v>0</v>
      </c>
      <c r="K22" s="42">
        <f t="shared" si="0"/>
        <v>5.9169999999999998</v>
      </c>
      <c r="L22" s="35">
        <v>0</v>
      </c>
      <c r="M22" s="42">
        <f t="shared" si="1"/>
        <v>5.9169999999999998</v>
      </c>
      <c r="N22" s="40">
        <v>0.45300000000000001</v>
      </c>
      <c r="O22" s="40">
        <v>0</v>
      </c>
      <c r="P22" s="43">
        <f t="shared" si="2"/>
        <v>6.37</v>
      </c>
      <c r="Q22" s="77">
        <v>0.44</v>
      </c>
      <c r="R22" s="43">
        <f t="shared" si="3"/>
        <v>5.93</v>
      </c>
      <c r="S22" s="40">
        <v>0.45300000000000001</v>
      </c>
      <c r="T22" s="44">
        <v>0</v>
      </c>
      <c r="U22" s="38"/>
      <c r="W22"/>
    </row>
    <row r="23" spans="1:23" ht="15" thickBot="1" x14ac:dyDescent="0.35">
      <c r="A23" s="39">
        <f t="shared" si="4"/>
        <v>43938</v>
      </c>
      <c r="B23" s="30" t="s">
        <v>32</v>
      </c>
      <c r="C23" s="30"/>
      <c r="D23" s="40">
        <v>0.48000000000000004</v>
      </c>
      <c r="E23" s="40">
        <v>0</v>
      </c>
      <c r="F23" s="40">
        <v>0</v>
      </c>
      <c r="G23" s="40">
        <v>0</v>
      </c>
      <c r="H23" s="40">
        <v>0</v>
      </c>
      <c r="I23" s="40">
        <v>2.75</v>
      </c>
      <c r="J23" s="41">
        <v>0</v>
      </c>
      <c r="K23" s="42">
        <f t="shared" si="0"/>
        <v>3.23</v>
      </c>
      <c r="L23" s="35">
        <v>0</v>
      </c>
      <c r="M23" s="42">
        <f t="shared" si="1"/>
        <v>3.23</v>
      </c>
      <c r="N23" s="40">
        <v>0.45500000000000002</v>
      </c>
      <c r="O23" s="40">
        <v>0</v>
      </c>
      <c r="P23" s="43">
        <f t="shared" si="2"/>
        <v>3.6850000000000001</v>
      </c>
      <c r="Q23" s="77">
        <v>0.44</v>
      </c>
      <c r="R23" s="43">
        <f t="shared" si="3"/>
        <v>3.2450000000000001</v>
      </c>
      <c r="S23" s="40">
        <v>0.45500000000000002</v>
      </c>
      <c r="T23" s="44">
        <v>0</v>
      </c>
      <c r="U23" s="38"/>
      <c r="W23"/>
    </row>
    <row r="24" spans="1:23" ht="15" thickBot="1" x14ac:dyDescent="0.35">
      <c r="A24" s="39">
        <f t="shared" si="4"/>
        <v>43939</v>
      </c>
      <c r="B24" s="30" t="s">
        <v>33</v>
      </c>
      <c r="C24" s="30"/>
      <c r="D24" s="40">
        <v>1.173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1">
        <v>0</v>
      </c>
      <c r="K24" s="42">
        <f t="shared" si="0"/>
        <v>1.173</v>
      </c>
      <c r="L24" s="35">
        <v>0</v>
      </c>
      <c r="M24" s="42">
        <f t="shared" si="1"/>
        <v>1.173</v>
      </c>
      <c r="N24" s="40">
        <v>0.45400000000000001</v>
      </c>
      <c r="O24" s="40">
        <v>0</v>
      </c>
      <c r="P24" s="43">
        <f t="shared" si="2"/>
        <v>1.627</v>
      </c>
      <c r="Q24" s="77">
        <v>0.44</v>
      </c>
      <c r="R24" s="43">
        <f t="shared" si="3"/>
        <v>1.1870000000000001</v>
      </c>
      <c r="S24" s="40">
        <v>0.45400000000000001</v>
      </c>
      <c r="T24" s="44">
        <v>0</v>
      </c>
      <c r="U24" s="38"/>
      <c r="W24"/>
    </row>
    <row r="25" spans="1:23" ht="15" thickBot="1" x14ac:dyDescent="0.35">
      <c r="A25" s="39">
        <f t="shared" si="4"/>
        <v>43940</v>
      </c>
      <c r="B25" s="30" t="s">
        <v>27</v>
      </c>
      <c r="C25" s="30"/>
      <c r="D25" s="40">
        <v>8.9799999999999935E-2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1">
        <v>0</v>
      </c>
      <c r="K25" s="42">
        <f t="shared" si="0"/>
        <v>8.9799999999999935E-2</v>
      </c>
      <c r="L25" s="35">
        <v>0</v>
      </c>
      <c r="M25" s="42">
        <f t="shared" si="1"/>
        <v>8.9799999999999935E-2</v>
      </c>
      <c r="N25" s="40">
        <v>0.45500000000000002</v>
      </c>
      <c r="O25" s="40">
        <v>0</v>
      </c>
      <c r="P25" s="43">
        <f t="shared" si="2"/>
        <v>0.54479999999999995</v>
      </c>
      <c r="Q25" s="77">
        <v>0.44</v>
      </c>
      <c r="R25" s="43">
        <f t="shared" si="3"/>
        <v>0.10479999999999995</v>
      </c>
      <c r="S25" s="40">
        <v>0.45500000000000002</v>
      </c>
      <c r="T25" s="44">
        <v>0</v>
      </c>
      <c r="U25" s="38"/>
      <c r="W25"/>
    </row>
    <row r="26" spans="1:23" ht="15" thickBot="1" x14ac:dyDescent="0.35">
      <c r="A26" s="39">
        <f t="shared" si="4"/>
        <v>43941</v>
      </c>
      <c r="B26" s="30" t="s">
        <v>28</v>
      </c>
      <c r="C26" s="30"/>
      <c r="D26" s="40">
        <v>-0.45300000000000001</v>
      </c>
      <c r="E26" s="40">
        <v>0</v>
      </c>
      <c r="F26" s="40">
        <v>0</v>
      </c>
      <c r="G26" s="40">
        <v>0</v>
      </c>
      <c r="H26" s="40">
        <v>0</v>
      </c>
      <c r="I26" s="40">
        <v>3.4782999999999999</v>
      </c>
      <c r="J26" s="41">
        <v>0</v>
      </c>
      <c r="K26" s="42">
        <f t="shared" si="0"/>
        <v>3.0253000000000001</v>
      </c>
      <c r="L26" s="35">
        <v>0</v>
      </c>
      <c r="M26" s="42">
        <f t="shared" si="1"/>
        <v>3.0253000000000001</v>
      </c>
      <c r="N26" s="40">
        <v>0.45300000000000001</v>
      </c>
      <c r="O26" s="40">
        <v>0</v>
      </c>
      <c r="P26" s="43">
        <f t="shared" si="2"/>
        <v>3.4782999999999999</v>
      </c>
      <c r="Q26" s="77">
        <v>0.43</v>
      </c>
      <c r="R26" s="43">
        <f t="shared" si="3"/>
        <v>3.0482999999999998</v>
      </c>
      <c r="S26" s="40">
        <v>0.45300000000000001</v>
      </c>
      <c r="T26" s="44">
        <v>0</v>
      </c>
      <c r="U26" s="38"/>
      <c r="W26"/>
    </row>
    <row r="27" spans="1:23" ht="15" thickBot="1" x14ac:dyDescent="0.35">
      <c r="A27" s="39">
        <f t="shared" si="4"/>
        <v>43942</v>
      </c>
      <c r="B27" s="30" t="s">
        <v>29</v>
      </c>
      <c r="C27" s="30"/>
      <c r="D27" s="40">
        <v>-0.45269999999999999</v>
      </c>
      <c r="E27" s="40">
        <v>0</v>
      </c>
      <c r="F27" s="40">
        <v>0</v>
      </c>
      <c r="G27" s="40">
        <v>0</v>
      </c>
      <c r="H27" s="40">
        <v>0</v>
      </c>
      <c r="I27" s="40">
        <v>6.5739999999999998</v>
      </c>
      <c r="J27" s="41">
        <v>0</v>
      </c>
      <c r="K27" s="42">
        <f t="shared" si="0"/>
        <v>6.1212999999999997</v>
      </c>
      <c r="L27" s="35">
        <v>0</v>
      </c>
      <c r="M27" s="42">
        <f t="shared" si="1"/>
        <v>6.1212999999999997</v>
      </c>
      <c r="N27" s="40">
        <v>0.45269999999999999</v>
      </c>
      <c r="O27" s="40">
        <v>0</v>
      </c>
      <c r="P27" s="43">
        <f t="shared" si="2"/>
        <v>6.5739999999999998</v>
      </c>
      <c r="Q27" s="77">
        <v>0.42</v>
      </c>
      <c r="R27" s="43">
        <f t="shared" si="3"/>
        <v>6.1539999999999999</v>
      </c>
      <c r="S27" s="40">
        <v>0.45269999999999999</v>
      </c>
      <c r="T27" s="44">
        <v>0</v>
      </c>
      <c r="U27" s="38"/>
      <c r="W27"/>
    </row>
    <row r="28" spans="1:23" ht="15" thickBot="1" x14ac:dyDescent="0.35">
      <c r="A28" s="39">
        <f t="shared" si="4"/>
        <v>43943</v>
      </c>
      <c r="B28" s="30" t="s">
        <v>30</v>
      </c>
      <c r="C28" s="30"/>
      <c r="D28" s="40">
        <v>-0.45219999999999999</v>
      </c>
      <c r="E28" s="40">
        <v>0</v>
      </c>
      <c r="F28" s="40">
        <v>0</v>
      </c>
      <c r="G28" s="40">
        <v>0</v>
      </c>
      <c r="H28" s="40">
        <v>0</v>
      </c>
      <c r="I28" s="40">
        <v>9.7426999999999992</v>
      </c>
      <c r="J28" s="41">
        <v>0</v>
      </c>
      <c r="K28" s="42">
        <f t="shared" si="0"/>
        <v>9.2904999999999998</v>
      </c>
      <c r="L28" s="35">
        <v>0</v>
      </c>
      <c r="M28" s="42">
        <f t="shared" si="1"/>
        <v>9.2904999999999998</v>
      </c>
      <c r="N28" s="40">
        <v>0.45219999999999999</v>
      </c>
      <c r="O28" s="40">
        <v>0</v>
      </c>
      <c r="P28" s="43">
        <f t="shared" si="2"/>
        <v>9.7426999999999992</v>
      </c>
      <c r="Q28" s="77">
        <v>0.43</v>
      </c>
      <c r="R28" s="43">
        <f t="shared" si="3"/>
        <v>9.3126999999999995</v>
      </c>
      <c r="S28" s="40">
        <v>0.45219999999999999</v>
      </c>
      <c r="T28" s="44">
        <v>0</v>
      </c>
      <c r="U28" s="38"/>
      <c r="W28"/>
    </row>
    <row r="29" spans="1:23" ht="15" thickBot="1" x14ac:dyDescent="0.35">
      <c r="A29" s="39">
        <f t="shared" si="4"/>
        <v>43944</v>
      </c>
      <c r="B29" s="30" t="s">
        <v>31</v>
      </c>
      <c r="C29" s="30"/>
      <c r="D29" s="40">
        <v>-0.45250000000000001</v>
      </c>
      <c r="E29" s="40">
        <v>0</v>
      </c>
      <c r="F29" s="40">
        <v>0</v>
      </c>
      <c r="G29" s="40">
        <v>0</v>
      </c>
      <c r="H29" s="40">
        <v>0</v>
      </c>
      <c r="I29" s="40">
        <v>7.7020999999999997</v>
      </c>
      <c r="J29" s="41">
        <v>0</v>
      </c>
      <c r="K29" s="42">
        <f t="shared" si="0"/>
        <v>7.2496</v>
      </c>
      <c r="L29" s="35">
        <v>0</v>
      </c>
      <c r="M29" s="42">
        <f t="shared" si="1"/>
        <v>7.2496</v>
      </c>
      <c r="N29" s="40">
        <v>0.45250000000000001</v>
      </c>
      <c r="O29" s="40">
        <v>0</v>
      </c>
      <c r="P29" s="43">
        <f t="shared" si="2"/>
        <v>7.7020999999999997</v>
      </c>
      <c r="Q29" s="77">
        <v>0.43</v>
      </c>
      <c r="R29" s="43">
        <f t="shared" si="3"/>
        <v>7.2721</v>
      </c>
      <c r="S29" s="40">
        <v>0.45250000000000001</v>
      </c>
      <c r="T29" s="44">
        <v>0</v>
      </c>
      <c r="U29" s="38"/>
      <c r="W29"/>
    </row>
    <row r="30" spans="1:23" ht="15" thickBot="1" x14ac:dyDescent="0.35">
      <c r="A30" s="39">
        <f t="shared" si="4"/>
        <v>43945</v>
      </c>
      <c r="B30" s="30" t="s">
        <v>32</v>
      </c>
      <c r="C30" s="30"/>
      <c r="D30" s="40">
        <v>0.31880000000000003</v>
      </c>
      <c r="E30" s="40">
        <v>0</v>
      </c>
      <c r="F30" s="40">
        <v>0</v>
      </c>
      <c r="G30" s="40">
        <v>0</v>
      </c>
      <c r="H30" s="40">
        <v>0</v>
      </c>
      <c r="I30" s="40">
        <v>2.8574999999999999</v>
      </c>
      <c r="J30" s="41">
        <v>0</v>
      </c>
      <c r="K30" s="42">
        <f t="shared" si="0"/>
        <v>3.1762999999999999</v>
      </c>
      <c r="L30" s="35">
        <v>0</v>
      </c>
      <c r="M30" s="42">
        <f t="shared" si="1"/>
        <v>3.1762999999999999</v>
      </c>
      <c r="N30" s="40">
        <v>0.45290000000000002</v>
      </c>
      <c r="O30" s="40">
        <v>0</v>
      </c>
      <c r="P30" s="43">
        <f t="shared" si="2"/>
        <v>3.6292</v>
      </c>
      <c r="Q30" s="77">
        <v>0.43</v>
      </c>
      <c r="R30" s="43">
        <f t="shared" si="3"/>
        <v>3.1991999999999998</v>
      </c>
      <c r="S30" s="40">
        <v>0.45290000000000002</v>
      </c>
      <c r="T30" s="44">
        <v>0</v>
      </c>
      <c r="U30" s="38"/>
      <c r="W30"/>
    </row>
    <row r="31" spans="1:23" ht="15" thickBot="1" x14ac:dyDescent="0.35">
      <c r="A31" s="39">
        <f t="shared" si="4"/>
        <v>43946</v>
      </c>
      <c r="B31" s="30" t="s">
        <v>33</v>
      </c>
      <c r="C31" s="30"/>
      <c r="D31" s="40">
        <v>1.1208</v>
      </c>
      <c r="E31" s="40">
        <v>9.5000000000000001E-2</v>
      </c>
      <c r="F31" s="40">
        <v>0</v>
      </c>
      <c r="G31" s="40">
        <v>0</v>
      </c>
      <c r="H31" s="40">
        <v>0</v>
      </c>
      <c r="I31" s="40">
        <v>0</v>
      </c>
      <c r="J31" s="41">
        <v>0</v>
      </c>
      <c r="K31" s="42">
        <f t="shared" si="0"/>
        <v>1.2158</v>
      </c>
      <c r="L31" s="35">
        <v>0</v>
      </c>
      <c r="M31" s="42">
        <f t="shared" si="1"/>
        <v>1.2158</v>
      </c>
      <c r="N31" s="40">
        <v>0.45069999999999999</v>
      </c>
      <c r="O31" s="40">
        <v>0</v>
      </c>
      <c r="P31" s="43">
        <f t="shared" si="2"/>
        <v>1.6665000000000001</v>
      </c>
      <c r="Q31" s="77">
        <v>0.43</v>
      </c>
      <c r="R31" s="43">
        <f t="shared" si="3"/>
        <v>1.2365000000000002</v>
      </c>
      <c r="S31" s="40">
        <v>0.45069999999999999</v>
      </c>
      <c r="T31" s="44">
        <v>0</v>
      </c>
      <c r="U31" s="38"/>
      <c r="W31"/>
    </row>
    <row r="32" spans="1:23" ht="15" thickBot="1" x14ac:dyDescent="0.35">
      <c r="A32" s="39">
        <f t="shared" si="4"/>
        <v>43947</v>
      </c>
      <c r="B32" s="30" t="s">
        <v>27</v>
      </c>
      <c r="C32" s="30"/>
      <c r="D32" s="40">
        <v>2.0564</v>
      </c>
      <c r="E32" s="40">
        <v>0.39</v>
      </c>
      <c r="F32" s="40">
        <v>0</v>
      </c>
      <c r="G32" s="40">
        <v>0.28699999999999998</v>
      </c>
      <c r="H32" s="40">
        <v>0</v>
      </c>
      <c r="I32" s="40">
        <v>0</v>
      </c>
      <c r="J32" s="41">
        <v>0</v>
      </c>
      <c r="K32" s="42">
        <f t="shared" si="0"/>
        <v>2.7334000000000001</v>
      </c>
      <c r="L32" s="35">
        <v>0</v>
      </c>
      <c r="M32" s="42">
        <f t="shared" si="1"/>
        <v>2.7334000000000001</v>
      </c>
      <c r="N32" s="40">
        <v>0.45069999999999999</v>
      </c>
      <c r="O32" s="40">
        <v>0</v>
      </c>
      <c r="P32" s="43">
        <f t="shared" si="2"/>
        <v>3.1840999999999999</v>
      </c>
      <c r="Q32" s="77">
        <v>0.42</v>
      </c>
      <c r="R32" s="43">
        <f t="shared" si="3"/>
        <v>2.7641</v>
      </c>
      <c r="S32" s="40">
        <v>0.45069999999999999</v>
      </c>
      <c r="T32" s="44">
        <v>0</v>
      </c>
      <c r="U32" s="38"/>
      <c r="W32"/>
    </row>
    <row r="33" spans="1:23" ht="15" thickBot="1" x14ac:dyDescent="0.35">
      <c r="A33" s="39">
        <f t="shared" si="4"/>
        <v>43948</v>
      </c>
      <c r="B33" s="30" t="s">
        <v>28</v>
      </c>
      <c r="C33" s="30"/>
      <c r="D33" s="40">
        <v>3.1550000000000002</v>
      </c>
      <c r="E33" s="40">
        <v>0.91800000000000004</v>
      </c>
      <c r="F33" s="40">
        <v>0</v>
      </c>
      <c r="G33" s="40">
        <v>1.109</v>
      </c>
      <c r="H33" s="40">
        <v>0</v>
      </c>
      <c r="I33" s="40">
        <v>3.4</v>
      </c>
      <c r="J33" s="41">
        <v>0</v>
      </c>
      <c r="K33" s="42">
        <f t="shared" si="0"/>
        <v>8.5820000000000007</v>
      </c>
      <c r="L33" s="35">
        <v>0</v>
      </c>
      <c r="M33" s="42">
        <f t="shared" si="1"/>
        <v>8.5820000000000007</v>
      </c>
      <c r="N33" s="40">
        <v>0.95</v>
      </c>
      <c r="O33" s="40">
        <v>0</v>
      </c>
      <c r="P33" s="43">
        <f t="shared" si="2"/>
        <v>9.532</v>
      </c>
      <c r="Q33" s="77">
        <v>0.76</v>
      </c>
      <c r="R33" s="43">
        <f t="shared" si="3"/>
        <v>8.7720000000000002</v>
      </c>
      <c r="S33" s="40">
        <v>0.95</v>
      </c>
      <c r="T33" s="44">
        <v>0</v>
      </c>
      <c r="U33" s="38"/>
      <c r="W33"/>
    </row>
    <row r="34" spans="1:23" ht="15" thickBot="1" x14ac:dyDescent="0.35">
      <c r="A34" s="39">
        <f t="shared" si="4"/>
        <v>43949</v>
      </c>
      <c r="B34" s="30" t="s">
        <v>29</v>
      </c>
      <c r="C34" s="30"/>
      <c r="D34" s="40">
        <v>1.169</v>
      </c>
      <c r="E34" s="40">
        <v>1.476</v>
      </c>
      <c r="F34" s="40">
        <v>0</v>
      </c>
      <c r="G34" s="40">
        <v>1.425</v>
      </c>
      <c r="H34" s="40">
        <v>0</v>
      </c>
      <c r="I34" s="40">
        <v>7.41</v>
      </c>
      <c r="J34" s="41">
        <v>0</v>
      </c>
      <c r="K34" s="42">
        <f t="shared" si="0"/>
        <v>11.48</v>
      </c>
      <c r="L34" s="35">
        <v>0</v>
      </c>
      <c r="M34" s="42">
        <f t="shared" si="1"/>
        <v>11.48</v>
      </c>
      <c r="N34" s="40">
        <v>1.371</v>
      </c>
      <c r="O34" s="40">
        <v>0</v>
      </c>
      <c r="P34" s="43">
        <f t="shared" si="2"/>
        <v>12.851000000000001</v>
      </c>
      <c r="Q34" s="77">
        <v>0.9</v>
      </c>
      <c r="R34" s="43">
        <f t="shared" si="3"/>
        <v>11.951000000000001</v>
      </c>
      <c r="S34" s="40">
        <v>1.371</v>
      </c>
      <c r="T34" s="44">
        <v>0</v>
      </c>
      <c r="U34" s="38"/>
      <c r="W34"/>
    </row>
    <row r="35" spans="1:23" ht="15" thickBot="1" x14ac:dyDescent="0.35">
      <c r="A35" s="39">
        <f t="shared" si="4"/>
        <v>43950</v>
      </c>
      <c r="B35" s="30" t="s">
        <v>30</v>
      </c>
      <c r="C35" s="30"/>
      <c r="D35" s="40">
        <v>0.65199999999999991</v>
      </c>
      <c r="E35" s="40">
        <v>1.573</v>
      </c>
      <c r="F35" s="40">
        <v>0</v>
      </c>
      <c r="G35" s="40">
        <v>1.427</v>
      </c>
      <c r="H35" s="40">
        <v>0</v>
      </c>
      <c r="I35" s="40">
        <v>9.8800000000000008</v>
      </c>
      <c r="J35" s="41">
        <v>0</v>
      </c>
      <c r="K35" s="42">
        <f t="shared" si="0"/>
        <v>13.532</v>
      </c>
      <c r="L35" s="35">
        <v>0</v>
      </c>
      <c r="M35" s="42">
        <f t="shared" si="1"/>
        <v>13.532</v>
      </c>
      <c r="N35" s="40">
        <v>0.36499999999999999</v>
      </c>
      <c r="O35" s="40">
        <v>0</v>
      </c>
      <c r="P35" s="43">
        <f t="shared" si="2"/>
        <v>13.897</v>
      </c>
      <c r="Q35" s="77">
        <v>0.91</v>
      </c>
      <c r="R35" s="43">
        <f t="shared" si="3"/>
        <v>12.987</v>
      </c>
      <c r="S35" s="40">
        <v>0.36499999999999999</v>
      </c>
      <c r="T35" s="44">
        <v>0</v>
      </c>
      <c r="U35" s="38"/>
      <c r="W35"/>
    </row>
    <row r="36" spans="1:23" ht="15" thickBot="1" x14ac:dyDescent="0.35">
      <c r="A36" s="39">
        <f t="shared" si="4"/>
        <v>43951</v>
      </c>
      <c r="B36" s="30" t="s">
        <v>31</v>
      </c>
      <c r="C36" s="45"/>
      <c r="D36" s="40">
        <v>0.55799999999999994</v>
      </c>
      <c r="E36" s="40">
        <v>1.57</v>
      </c>
      <c r="F36" s="40">
        <v>0</v>
      </c>
      <c r="G36" s="40">
        <v>1.401</v>
      </c>
      <c r="H36" s="40">
        <v>0</v>
      </c>
      <c r="I36" s="40">
        <v>6.75</v>
      </c>
      <c r="J36" s="47">
        <v>0</v>
      </c>
      <c r="K36" s="48">
        <f t="shared" si="0"/>
        <v>10.279</v>
      </c>
      <c r="L36" s="35">
        <v>0</v>
      </c>
      <c r="M36" s="48">
        <f t="shared" si="1"/>
        <v>10.279</v>
      </c>
      <c r="N36" s="46">
        <v>0.58399999999999996</v>
      </c>
      <c r="O36" s="46">
        <v>0</v>
      </c>
      <c r="P36" s="49">
        <f t="shared" si="2"/>
        <v>10.863</v>
      </c>
      <c r="Q36" s="77">
        <v>0.9</v>
      </c>
      <c r="R36" s="49">
        <f t="shared" si="3"/>
        <v>9.9629999999999992</v>
      </c>
      <c r="S36" s="46">
        <v>0.58399999999999996</v>
      </c>
      <c r="T36" s="50">
        <v>0</v>
      </c>
      <c r="U36" s="38"/>
      <c r="W36"/>
    </row>
    <row r="37" spans="1:23" ht="15.75" customHeight="1" thickBot="1" x14ac:dyDescent="0.35">
      <c r="A37" s="51"/>
      <c r="B37" s="52"/>
      <c r="C37" s="52" t="s">
        <v>34</v>
      </c>
      <c r="D37" s="53">
        <f t="shared" ref="D37:T37" si="5">SUM(D7:D36)</f>
        <v>11.4664</v>
      </c>
      <c r="E37" s="54">
        <f t="shared" si="5"/>
        <v>8.5260000000000016</v>
      </c>
      <c r="F37" s="54">
        <f t="shared" si="5"/>
        <v>0</v>
      </c>
      <c r="G37" s="54">
        <f t="shared" si="5"/>
        <v>5.6489999999999991</v>
      </c>
      <c r="H37" s="54">
        <f t="shared" si="5"/>
        <v>0</v>
      </c>
      <c r="I37" s="55">
        <f t="shared" si="5"/>
        <v>123.56460000000001</v>
      </c>
      <c r="J37" s="54">
        <f t="shared" si="5"/>
        <v>0</v>
      </c>
      <c r="K37" s="56">
        <f t="shared" si="5"/>
        <v>149.20600000000002</v>
      </c>
      <c r="L37" s="54">
        <f t="shared" si="5"/>
        <v>0</v>
      </c>
      <c r="M37" s="57">
        <f t="shared" si="5"/>
        <v>149.20600000000002</v>
      </c>
      <c r="N37" s="53">
        <f t="shared" si="5"/>
        <v>15.091699999999999</v>
      </c>
      <c r="O37" s="55">
        <f t="shared" si="5"/>
        <v>0</v>
      </c>
      <c r="P37" s="58">
        <f t="shared" si="5"/>
        <v>164.29769999999999</v>
      </c>
      <c r="Q37" s="59">
        <f t="shared" si="5"/>
        <v>14.77</v>
      </c>
      <c r="R37" s="60">
        <f t="shared" si="5"/>
        <v>149.52770000000001</v>
      </c>
      <c r="S37" s="61">
        <f t="shared" si="5"/>
        <v>15.091699999999999</v>
      </c>
      <c r="T37" s="62">
        <f t="shared" si="5"/>
        <v>0</v>
      </c>
      <c r="U37" s="63"/>
      <c r="W37"/>
    </row>
    <row r="38" spans="1:23" ht="15" thickBot="1" x14ac:dyDescent="0.35">
      <c r="U38" s="3"/>
      <c r="W38"/>
    </row>
    <row r="39" spans="1:23" ht="15" thickBot="1" x14ac:dyDescent="0.35">
      <c r="A39" t="s">
        <v>35</v>
      </c>
      <c r="B39" s="21"/>
      <c r="C39" s="21"/>
      <c r="D39" s="64">
        <f t="shared" ref="D39:K39" si="6">+D37/$P37</f>
        <v>6.9790386597012616E-2</v>
      </c>
      <c r="E39" s="65">
        <f t="shared" si="6"/>
        <v>5.1893605327402649E-2</v>
      </c>
      <c r="F39" s="65">
        <f t="shared" si="6"/>
        <v>0</v>
      </c>
      <c r="G39" s="65">
        <f t="shared" si="6"/>
        <v>3.4382708948451496E-2</v>
      </c>
      <c r="H39" s="65">
        <f t="shared" si="6"/>
        <v>0</v>
      </c>
      <c r="I39" s="65">
        <f t="shared" si="6"/>
        <v>0.75207747886915044</v>
      </c>
      <c r="J39" s="65">
        <f t="shared" si="6"/>
        <v>0</v>
      </c>
      <c r="K39" s="65">
        <f t="shared" si="6"/>
        <v>0.90814417974201722</v>
      </c>
      <c r="L39" s="65"/>
      <c r="M39" s="65"/>
      <c r="N39" s="65">
        <f>+N37/$P37</f>
        <v>9.1855820257982917E-2</v>
      </c>
      <c r="O39" s="65">
        <f>+O37/$P37</f>
        <v>0</v>
      </c>
      <c r="P39" s="66">
        <f>+P37/$P37</f>
        <v>1</v>
      </c>
      <c r="R39" s="67">
        <f>1-(T39+S39)</f>
        <v>0.89907087449348855</v>
      </c>
      <c r="T39" s="68">
        <f>+(T37+S37)/R37</f>
        <v>0.10092912550651149</v>
      </c>
      <c r="U39" s="3"/>
      <c r="W39"/>
    </row>
    <row r="40" spans="1:23" x14ac:dyDescent="0.3">
      <c r="A40" s="21"/>
      <c r="B40" s="21"/>
      <c r="C40" s="69"/>
      <c r="E40" s="70"/>
      <c r="F40" s="70"/>
      <c r="G40" s="70"/>
      <c r="H40" s="70"/>
      <c r="I40" s="70"/>
      <c r="J40" s="70"/>
      <c r="K40" s="70"/>
      <c r="L40" s="70"/>
      <c r="M40" s="70"/>
      <c r="N40" s="70"/>
      <c r="R40" t="s">
        <v>36</v>
      </c>
      <c r="T40" t="s">
        <v>37</v>
      </c>
      <c r="U40" s="3"/>
      <c r="W40"/>
    </row>
    <row r="41" spans="1:23" x14ac:dyDescent="0.3">
      <c r="L41" s="71"/>
      <c r="M41" s="71"/>
      <c r="N41" s="71"/>
      <c r="V41" s="3"/>
      <c r="W41"/>
    </row>
    <row r="42" spans="1:23" x14ac:dyDescent="0.3">
      <c r="V42" s="3"/>
      <c r="W42"/>
    </row>
    <row r="43" spans="1:23" x14ac:dyDescent="0.3">
      <c r="P43" s="71"/>
      <c r="V43" s="3"/>
      <c r="W43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zoomScale="60" zoomScaleNormal="60" workbookViewId="0">
      <selection activeCell="N46" sqref="N46"/>
    </sheetView>
  </sheetViews>
  <sheetFormatPr defaultRowHeight="14.4" x14ac:dyDescent="0.3"/>
  <cols>
    <col min="1" max="1" width="17.6640625" bestFit="1" customWidth="1"/>
    <col min="3" max="3" width="9.33203125" bestFit="1" customWidth="1"/>
    <col min="4" max="4" width="13.44140625" customWidth="1"/>
    <col min="5" max="5" width="10.33203125" customWidth="1"/>
    <col min="6" max="7" width="9.33203125" customWidth="1"/>
    <col min="8" max="8" width="9.33203125" bestFit="1" customWidth="1"/>
    <col min="9" max="9" width="10.88671875" customWidth="1"/>
    <col min="10" max="10" width="10.109375" bestFit="1" customWidth="1"/>
    <col min="11" max="11" width="12.44140625" customWidth="1"/>
    <col min="12" max="12" width="10" customWidth="1"/>
    <col min="13" max="13" width="11" customWidth="1"/>
    <col min="14" max="14" width="8.44140625" customWidth="1"/>
    <col min="15" max="15" width="11" customWidth="1"/>
    <col min="16" max="16" width="10.88671875" customWidth="1"/>
    <col min="17" max="17" width="11.33203125" customWidth="1"/>
    <col min="18" max="18" width="10.6640625" customWidth="1"/>
    <col min="19" max="19" width="10.44140625" customWidth="1"/>
    <col min="20" max="20" width="11.88671875" customWidth="1"/>
    <col min="21" max="22" width="9.33203125" bestFit="1" customWidth="1"/>
    <col min="23" max="23" width="14.44140625" style="3" customWidth="1"/>
  </cols>
  <sheetData>
    <row r="1" spans="1:24" ht="25.8" x14ac:dyDescent="0.3">
      <c r="A1" s="140" t="s">
        <v>0</v>
      </c>
      <c r="B1" s="141"/>
      <c r="C1" s="141"/>
      <c r="D1" s="141"/>
      <c r="E1" s="141"/>
      <c r="F1" s="141"/>
      <c r="G1" s="141"/>
      <c r="H1" s="141"/>
      <c r="I1" s="14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5">
      <c r="A2" s="143"/>
      <c r="B2" s="144"/>
      <c r="C2" s="144"/>
      <c r="D2" s="144"/>
      <c r="E2" s="144"/>
      <c r="F2" s="144"/>
      <c r="G2" s="144"/>
      <c r="H2" s="144"/>
      <c r="I2" s="145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6.4" thickBot="1" x14ac:dyDescent="0.35">
      <c r="A3" s="72"/>
      <c r="B3" s="73"/>
      <c r="C3" s="73"/>
      <c r="D3" s="74">
        <v>2020</v>
      </c>
      <c r="E3" s="74"/>
      <c r="F3" s="74"/>
      <c r="G3" s="74"/>
      <c r="H3" s="74"/>
      <c r="I3" s="75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5">
      <c r="A4" s="6"/>
      <c r="B4" s="7"/>
      <c r="C4" s="8"/>
      <c r="D4" s="146" t="s">
        <v>1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8"/>
      <c r="R4" s="9"/>
      <c r="S4" s="10"/>
      <c r="T4" s="11"/>
      <c r="W4"/>
    </row>
    <row r="5" spans="1:24" ht="69" customHeight="1" thickBot="1" x14ac:dyDescent="0.55000000000000004">
      <c r="A5" s="12" t="s">
        <v>2</v>
      </c>
      <c r="B5" s="93" t="s">
        <v>42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138" t="s">
        <v>13</v>
      </c>
      <c r="O5" s="139"/>
      <c r="P5" s="149" t="s">
        <v>14</v>
      </c>
      <c r="Q5" s="151" t="s">
        <v>15</v>
      </c>
      <c r="R5" s="153" t="s">
        <v>16</v>
      </c>
      <c r="S5" s="138" t="s">
        <v>13</v>
      </c>
      <c r="T5" s="139"/>
      <c r="W5"/>
      <c r="X5" t="s">
        <v>17</v>
      </c>
    </row>
    <row r="6" spans="1:24" ht="15.75" customHeight="1" thickBot="1" x14ac:dyDescent="0.35">
      <c r="A6" s="20" t="s">
        <v>18</v>
      </c>
      <c r="B6" s="21" t="s">
        <v>19</v>
      </c>
      <c r="C6" s="21"/>
      <c r="D6" s="22" t="s">
        <v>20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22</v>
      </c>
      <c r="J6" s="22"/>
      <c r="K6" s="24" t="s">
        <v>23</v>
      </c>
      <c r="L6" s="25" t="s">
        <v>24</v>
      </c>
      <c r="M6" s="25" t="s">
        <v>17</v>
      </c>
      <c r="N6" s="26" t="s">
        <v>25</v>
      </c>
      <c r="O6" s="27" t="s">
        <v>26</v>
      </c>
      <c r="P6" s="150"/>
      <c r="Q6" s="152"/>
      <c r="R6" s="154"/>
      <c r="S6" s="26" t="s">
        <v>25</v>
      </c>
      <c r="T6" s="27" t="s">
        <v>26</v>
      </c>
      <c r="U6" s="28"/>
      <c r="W6"/>
    </row>
    <row r="7" spans="1:24" ht="15" thickBot="1" x14ac:dyDescent="0.35">
      <c r="A7" s="29">
        <v>43952</v>
      </c>
      <c r="B7" s="30" t="s">
        <v>32</v>
      </c>
      <c r="C7" s="31"/>
      <c r="D7" s="40">
        <v>1.6640000000000001</v>
      </c>
      <c r="E7" s="40">
        <v>1.827</v>
      </c>
      <c r="F7" s="40">
        <v>0</v>
      </c>
      <c r="G7" s="40">
        <v>1.3939999999999999</v>
      </c>
      <c r="H7" s="40">
        <v>0</v>
      </c>
      <c r="I7" s="40">
        <v>4.96</v>
      </c>
      <c r="J7" s="33">
        <v>0</v>
      </c>
      <c r="K7" s="34">
        <f t="shared" ref="K7:K37" si="0">SUM(D7:I7)</f>
        <v>9.8449999999999989</v>
      </c>
      <c r="L7" s="35">
        <v>0</v>
      </c>
      <c r="M7" s="34">
        <f t="shared" ref="M7:M37" si="1">+K7-L7</f>
        <v>9.8449999999999989</v>
      </c>
      <c r="N7" s="32">
        <v>0.879</v>
      </c>
      <c r="O7" s="32">
        <v>0</v>
      </c>
      <c r="P7" s="36">
        <f t="shared" ref="P7:P37" si="2">SUM(M7:O7)</f>
        <v>10.723999999999998</v>
      </c>
      <c r="Q7" s="76">
        <v>1.45</v>
      </c>
      <c r="R7" s="36">
        <f t="shared" ref="R7:R37" si="3">+P7-Q7</f>
        <v>9.2739999999999991</v>
      </c>
      <c r="S7" s="32">
        <v>0.879</v>
      </c>
      <c r="T7" s="37">
        <v>0</v>
      </c>
      <c r="U7" s="38"/>
      <c r="W7"/>
    </row>
    <row r="8" spans="1:24" ht="15" thickBot="1" x14ac:dyDescent="0.35">
      <c r="A8" s="39">
        <v>43953</v>
      </c>
      <c r="B8" s="30" t="s">
        <v>33</v>
      </c>
      <c r="C8" s="30"/>
      <c r="D8" s="40">
        <v>3.5440000000000005</v>
      </c>
      <c r="E8" s="40">
        <v>1.484</v>
      </c>
      <c r="F8" s="40">
        <v>0</v>
      </c>
      <c r="G8" s="40">
        <v>0.41699999999999998</v>
      </c>
      <c r="H8" s="40">
        <v>0</v>
      </c>
      <c r="I8" s="40">
        <v>4.97</v>
      </c>
      <c r="J8" s="41">
        <v>0</v>
      </c>
      <c r="K8" s="42">
        <f t="shared" si="0"/>
        <v>10.414999999999999</v>
      </c>
      <c r="L8" s="35">
        <v>0</v>
      </c>
      <c r="M8" s="42">
        <f t="shared" si="1"/>
        <v>10.414999999999999</v>
      </c>
      <c r="N8" s="40">
        <v>0.88</v>
      </c>
      <c r="O8" s="40">
        <v>0</v>
      </c>
      <c r="P8" s="43">
        <f t="shared" si="2"/>
        <v>11.295</v>
      </c>
      <c r="Q8" s="77">
        <v>1.77</v>
      </c>
      <c r="R8" s="43">
        <f t="shared" si="3"/>
        <v>9.5250000000000004</v>
      </c>
      <c r="S8" s="40">
        <v>0.88</v>
      </c>
      <c r="T8" s="44">
        <v>0</v>
      </c>
      <c r="U8" s="38"/>
      <c r="W8"/>
    </row>
    <row r="9" spans="1:24" ht="15" thickBot="1" x14ac:dyDescent="0.35">
      <c r="A9" s="39">
        <v>43954</v>
      </c>
      <c r="B9" s="30" t="s">
        <v>27</v>
      </c>
      <c r="C9" s="30"/>
      <c r="D9" s="40">
        <v>4.157</v>
      </c>
      <c r="E9" s="40">
        <v>1.109</v>
      </c>
      <c r="F9" s="40">
        <v>0</v>
      </c>
      <c r="G9" s="40">
        <v>0</v>
      </c>
      <c r="H9" s="40">
        <v>0</v>
      </c>
      <c r="I9" s="40">
        <v>4.96</v>
      </c>
      <c r="J9" s="41">
        <v>0</v>
      </c>
      <c r="K9" s="42">
        <f t="shared" si="0"/>
        <v>10.225999999999999</v>
      </c>
      <c r="L9" s="35">
        <v>0</v>
      </c>
      <c r="M9" s="42">
        <f t="shared" si="1"/>
        <v>10.225999999999999</v>
      </c>
      <c r="N9" s="40">
        <v>0.877</v>
      </c>
      <c r="O9" s="40">
        <v>0</v>
      </c>
      <c r="P9" s="43">
        <f t="shared" si="2"/>
        <v>11.103</v>
      </c>
      <c r="Q9" s="77">
        <v>1.33</v>
      </c>
      <c r="R9" s="43">
        <f t="shared" si="3"/>
        <v>9.7729999999999997</v>
      </c>
      <c r="S9" s="40">
        <v>0.877</v>
      </c>
      <c r="T9" s="44">
        <v>0</v>
      </c>
      <c r="U9" s="38"/>
      <c r="W9"/>
    </row>
    <row r="10" spans="1:24" ht="15" thickBot="1" x14ac:dyDescent="0.35">
      <c r="A10" s="39">
        <v>43955</v>
      </c>
      <c r="B10" s="30" t="s">
        <v>28</v>
      </c>
      <c r="C10" s="30"/>
      <c r="D10" s="40">
        <v>3.2279999999999998</v>
      </c>
      <c r="E10" s="40">
        <v>1.7689999999999999</v>
      </c>
      <c r="F10" s="40">
        <v>0</v>
      </c>
      <c r="G10" s="40">
        <v>0.36799999999999999</v>
      </c>
      <c r="H10" s="40">
        <v>0</v>
      </c>
      <c r="I10" s="40">
        <v>4.96</v>
      </c>
      <c r="J10" s="41">
        <v>0</v>
      </c>
      <c r="K10" s="42">
        <f t="shared" si="0"/>
        <v>10.324999999999999</v>
      </c>
      <c r="L10" s="35">
        <v>0</v>
      </c>
      <c r="M10" s="42">
        <f t="shared" si="1"/>
        <v>10.324999999999999</v>
      </c>
      <c r="N10" s="40">
        <v>0.875</v>
      </c>
      <c r="O10" s="40">
        <v>0</v>
      </c>
      <c r="P10" s="43">
        <f t="shared" si="2"/>
        <v>11.2</v>
      </c>
      <c r="Q10" s="77">
        <v>1.35</v>
      </c>
      <c r="R10" s="43">
        <f t="shared" si="3"/>
        <v>9.85</v>
      </c>
      <c r="S10" s="40">
        <v>0.875</v>
      </c>
      <c r="T10" s="44">
        <v>0</v>
      </c>
      <c r="U10" s="38"/>
      <c r="W10"/>
    </row>
    <row r="11" spans="1:24" ht="15" thickBot="1" x14ac:dyDescent="0.35">
      <c r="A11" s="39">
        <v>43956</v>
      </c>
      <c r="B11" s="30" t="s">
        <v>29</v>
      </c>
      <c r="C11" s="30"/>
      <c r="D11" s="40">
        <v>2.8920000000000003</v>
      </c>
      <c r="E11" s="40">
        <v>2.145</v>
      </c>
      <c r="F11" s="40">
        <v>0</v>
      </c>
      <c r="G11" s="40">
        <v>1.413</v>
      </c>
      <c r="H11" s="40">
        <v>0</v>
      </c>
      <c r="I11" s="40">
        <v>4.96</v>
      </c>
      <c r="J11" s="41">
        <v>0</v>
      </c>
      <c r="K11" s="42">
        <f t="shared" si="0"/>
        <v>11.41</v>
      </c>
      <c r="L11" s="35">
        <v>0</v>
      </c>
      <c r="M11" s="42">
        <f t="shared" si="1"/>
        <v>11.41</v>
      </c>
      <c r="N11" s="40">
        <v>0.873</v>
      </c>
      <c r="O11" s="40">
        <v>0</v>
      </c>
      <c r="P11" s="43">
        <f t="shared" si="2"/>
        <v>12.282999999999999</v>
      </c>
      <c r="Q11" s="77">
        <v>1.68</v>
      </c>
      <c r="R11" s="43">
        <f t="shared" si="3"/>
        <v>10.603</v>
      </c>
      <c r="S11" s="40">
        <v>0.873</v>
      </c>
      <c r="T11" s="44">
        <v>0</v>
      </c>
      <c r="U11" s="38"/>
      <c r="W11"/>
    </row>
    <row r="12" spans="1:24" ht="15" thickBot="1" x14ac:dyDescent="0.35">
      <c r="A12" s="39">
        <v>43957</v>
      </c>
      <c r="B12" s="30" t="s">
        <v>30</v>
      </c>
      <c r="C12" s="30"/>
      <c r="D12" s="40">
        <v>2.7789999999999999</v>
      </c>
      <c r="E12" s="40">
        <v>2.157</v>
      </c>
      <c r="F12" s="40">
        <v>0</v>
      </c>
      <c r="G12" s="40">
        <v>1.395</v>
      </c>
      <c r="H12" s="40">
        <v>0</v>
      </c>
      <c r="I12" s="40">
        <v>4.96</v>
      </c>
      <c r="J12" s="41">
        <v>0</v>
      </c>
      <c r="K12" s="42">
        <f t="shared" si="0"/>
        <v>11.291</v>
      </c>
      <c r="L12" s="35">
        <v>0</v>
      </c>
      <c r="M12" s="42">
        <f t="shared" si="1"/>
        <v>11.291</v>
      </c>
      <c r="N12" s="40">
        <v>1.423</v>
      </c>
      <c r="O12" s="40">
        <v>0</v>
      </c>
      <c r="P12" s="43">
        <f t="shared" si="2"/>
        <v>12.714</v>
      </c>
      <c r="Q12" s="77">
        <v>1.73</v>
      </c>
      <c r="R12" s="43">
        <f t="shared" si="3"/>
        <v>10.984</v>
      </c>
      <c r="S12" s="40">
        <v>1.423</v>
      </c>
      <c r="T12" s="44">
        <v>0</v>
      </c>
      <c r="U12" s="38"/>
      <c r="W12"/>
    </row>
    <row r="13" spans="1:24" ht="15" thickBot="1" x14ac:dyDescent="0.35">
      <c r="A13" s="39">
        <v>43958</v>
      </c>
      <c r="B13" s="30" t="s">
        <v>31</v>
      </c>
      <c r="C13" s="30"/>
      <c r="D13" s="40">
        <v>2.6969999999999996</v>
      </c>
      <c r="E13" s="40">
        <v>1.956</v>
      </c>
      <c r="F13" s="40">
        <v>0</v>
      </c>
      <c r="G13" s="40">
        <v>1.387</v>
      </c>
      <c r="H13" s="40">
        <v>0</v>
      </c>
      <c r="I13" s="40">
        <v>4.97</v>
      </c>
      <c r="J13" s="41">
        <v>0</v>
      </c>
      <c r="K13" s="42">
        <f t="shared" si="0"/>
        <v>11.009999999999998</v>
      </c>
      <c r="L13" s="35">
        <v>0</v>
      </c>
      <c r="M13" s="42">
        <f t="shared" si="1"/>
        <v>11.009999999999998</v>
      </c>
      <c r="N13" s="40">
        <v>2.012</v>
      </c>
      <c r="O13" s="40">
        <v>0</v>
      </c>
      <c r="P13" s="43">
        <f t="shared" si="2"/>
        <v>13.021999999999998</v>
      </c>
      <c r="Q13" s="77">
        <v>1.76</v>
      </c>
      <c r="R13" s="43">
        <f t="shared" si="3"/>
        <v>11.261999999999999</v>
      </c>
      <c r="S13" s="40">
        <v>2.012</v>
      </c>
      <c r="T13" s="44">
        <v>0</v>
      </c>
      <c r="U13" s="38"/>
      <c r="W13"/>
    </row>
    <row r="14" spans="1:24" ht="15" thickBot="1" x14ac:dyDescent="0.35">
      <c r="A14" s="39">
        <v>43959</v>
      </c>
      <c r="B14" s="30" t="s">
        <v>32</v>
      </c>
      <c r="C14" s="30"/>
      <c r="D14" s="40">
        <v>1.9160000000000001</v>
      </c>
      <c r="E14" s="40">
        <v>1.9019999999999999</v>
      </c>
      <c r="F14" s="40">
        <v>0</v>
      </c>
      <c r="G14" s="40">
        <v>0.92500000000000004</v>
      </c>
      <c r="H14" s="40">
        <v>0</v>
      </c>
      <c r="I14" s="40">
        <v>7.37</v>
      </c>
      <c r="J14" s="41">
        <v>0</v>
      </c>
      <c r="K14" s="42">
        <f t="shared" si="0"/>
        <v>12.113</v>
      </c>
      <c r="L14" s="35">
        <v>0</v>
      </c>
      <c r="M14" s="42">
        <f t="shared" si="1"/>
        <v>12.113</v>
      </c>
      <c r="N14" s="40">
        <v>1.208</v>
      </c>
      <c r="O14" s="40">
        <v>0</v>
      </c>
      <c r="P14" s="43">
        <f t="shared" si="2"/>
        <v>13.321</v>
      </c>
      <c r="Q14" s="77">
        <v>1.76</v>
      </c>
      <c r="R14" s="43">
        <f t="shared" si="3"/>
        <v>11.561</v>
      </c>
      <c r="S14" s="40">
        <v>1.208</v>
      </c>
      <c r="T14" s="44">
        <v>0</v>
      </c>
      <c r="U14" s="38"/>
      <c r="W14"/>
    </row>
    <row r="15" spans="1:24" ht="15" thickBot="1" x14ac:dyDescent="0.35">
      <c r="A15" s="39">
        <v>43960</v>
      </c>
      <c r="B15" s="30" t="s">
        <v>33</v>
      </c>
      <c r="C15" s="30"/>
      <c r="D15" s="40">
        <v>1.149</v>
      </c>
      <c r="E15" s="40">
        <v>1.8979999999999999</v>
      </c>
      <c r="F15" s="40">
        <v>0</v>
      </c>
      <c r="G15" s="40">
        <v>0.252</v>
      </c>
      <c r="H15" s="40">
        <v>0</v>
      </c>
      <c r="I15" s="40">
        <v>9.8699999999999992</v>
      </c>
      <c r="J15" s="41">
        <v>0</v>
      </c>
      <c r="K15" s="42">
        <f t="shared" si="0"/>
        <v>13.168999999999999</v>
      </c>
      <c r="L15" s="35">
        <v>0</v>
      </c>
      <c r="M15" s="42">
        <f t="shared" si="1"/>
        <v>13.168999999999999</v>
      </c>
      <c r="N15" s="40">
        <v>0.86399999999999999</v>
      </c>
      <c r="O15" s="40">
        <v>0</v>
      </c>
      <c r="P15" s="43">
        <f t="shared" si="2"/>
        <v>14.032999999999999</v>
      </c>
      <c r="Q15" s="77">
        <v>1.76</v>
      </c>
      <c r="R15" s="43">
        <f t="shared" si="3"/>
        <v>12.273</v>
      </c>
      <c r="S15" s="40">
        <v>0.86399999999999999</v>
      </c>
      <c r="T15" s="44">
        <v>0</v>
      </c>
      <c r="U15" s="38"/>
      <c r="W15"/>
    </row>
    <row r="16" spans="1:24" ht="15" thickBot="1" x14ac:dyDescent="0.35">
      <c r="A16" s="39">
        <v>43961</v>
      </c>
      <c r="B16" s="30" t="s">
        <v>27</v>
      </c>
      <c r="C16" s="30"/>
      <c r="D16" s="40">
        <v>1.149</v>
      </c>
      <c r="E16" s="40">
        <v>1.8939999999999999</v>
      </c>
      <c r="F16" s="40">
        <v>0</v>
      </c>
      <c r="G16" s="40">
        <v>0.251</v>
      </c>
      <c r="H16" s="40">
        <v>0</v>
      </c>
      <c r="I16" s="40">
        <v>9.8699999999999992</v>
      </c>
      <c r="J16" s="41">
        <v>0</v>
      </c>
      <c r="K16" s="42">
        <f t="shared" si="0"/>
        <v>13.164</v>
      </c>
      <c r="L16" s="35">
        <v>0</v>
      </c>
      <c r="M16" s="42">
        <f t="shared" si="1"/>
        <v>13.164</v>
      </c>
      <c r="N16" s="40">
        <v>0.86399999999999999</v>
      </c>
      <c r="O16" s="40">
        <v>0</v>
      </c>
      <c r="P16" s="43">
        <f t="shared" si="2"/>
        <v>14.028</v>
      </c>
      <c r="Q16" s="77">
        <v>1.25</v>
      </c>
      <c r="R16" s="43">
        <f t="shared" si="3"/>
        <v>12.778</v>
      </c>
      <c r="S16" s="40">
        <v>0.86399999999999999</v>
      </c>
      <c r="T16" s="44">
        <v>0</v>
      </c>
      <c r="U16" s="38"/>
      <c r="W16"/>
    </row>
    <row r="17" spans="1:23" ht="15" thickBot="1" x14ac:dyDescent="0.35">
      <c r="A17" s="39">
        <v>43962</v>
      </c>
      <c r="B17" s="30" t="s">
        <v>28</v>
      </c>
      <c r="C17" s="30"/>
      <c r="D17" s="40">
        <v>1.284</v>
      </c>
      <c r="E17" s="40">
        <v>1.891</v>
      </c>
      <c r="F17" s="40">
        <v>0</v>
      </c>
      <c r="G17" s="40">
        <v>0.251</v>
      </c>
      <c r="H17" s="40">
        <v>0</v>
      </c>
      <c r="I17" s="40">
        <v>6.58</v>
      </c>
      <c r="J17" s="41">
        <v>0</v>
      </c>
      <c r="K17" s="42">
        <f t="shared" si="0"/>
        <v>10.006</v>
      </c>
      <c r="L17" s="35">
        <v>0</v>
      </c>
      <c r="M17" s="42">
        <f t="shared" si="1"/>
        <v>10.006</v>
      </c>
      <c r="N17" s="40">
        <v>0.86499999999999999</v>
      </c>
      <c r="O17" s="40">
        <v>0</v>
      </c>
      <c r="P17" s="43">
        <f t="shared" si="2"/>
        <v>10.871</v>
      </c>
      <c r="Q17" s="77">
        <v>1.45</v>
      </c>
      <c r="R17" s="43">
        <f t="shared" si="3"/>
        <v>9.4210000000000012</v>
      </c>
      <c r="S17" s="40">
        <v>0.86499999999999999</v>
      </c>
      <c r="T17" s="44">
        <v>0</v>
      </c>
      <c r="U17" s="38"/>
      <c r="W17"/>
    </row>
    <row r="18" spans="1:23" ht="15" thickBot="1" x14ac:dyDescent="0.35">
      <c r="A18" s="39">
        <v>43963</v>
      </c>
      <c r="B18" s="30" t="s">
        <v>29</v>
      </c>
      <c r="C18" s="30"/>
      <c r="D18" s="40">
        <v>3.2330000000000001</v>
      </c>
      <c r="E18" s="40">
        <v>2</v>
      </c>
      <c r="F18" s="40">
        <v>0</v>
      </c>
      <c r="G18" s="40">
        <v>0.26</v>
      </c>
      <c r="H18" s="40">
        <v>0</v>
      </c>
      <c r="I18" s="40">
        <v>4.9000000000000004</v>
      </c>
      <c r="J18" s="41">
        <v>0</v>
      </c>
      <c r="K18" s="42">
        <f t="shared" si="0"/>
        <v>10.393000000000001</v>
      </c>
      <c r="L18" s="35">
        <v>0</v>
      </c>
      <c r="M18" s="42">
        <f t="shared" si="1"/>
        <v>10.393000000000001</v>
      </c>
      <c r="N18" s="40">
        <v>0.86599999999999999</v>
      </c>
      <c r="O18" s="40">
        <v>0</v>
      </c>
      <c r="P18" s="43">
        <f t="shared" si="2"/>
        <v>11.259</v>
      </c>
      <c r="Q18" s="77">
        <v>1.76</v>
      </c>
      <c r="R18" s="43">
        <f t="shared" si="3"/>
        <v>9.4990000000000006</v>
      </c>
      <c r="S18" s="40">
        <v>0.86599999999999999</v>
      </c>
      <c r="T18" s="44">
        <v>0</v>
      </c>
      <c r="U18" s="38"/>
      <c r="W18"/>
    </row>
    <row r="19" spans="1:23" ht="15" thickBot="1" x14ac:dyDescent="0.35">
      <c r="A19" s="39">
        <v>43964</v>
      </c>
      <c r="B19" s="30" t="s">
        <v>30</v>
      </c>
      <c r="C19" s="30"/>
      <c r="D19" s="40">
        <v>4.5129999999999999</v>
      </c>
      <c r="E19" s="40">
        <v>2.129</v>
      </c>
      <c r="F19" s="40">
        <v>0</v>
      </c>
      <c r="G19" s="40">
        <v>0.39700000000000002</v>
      </c>
      <c r="H19" s="40">
        <v>0</v>
      </c>
      <c r="I19" s="40">
        <v>5.01</v>
      </c>
      <c r="J19" s="41">
        <v>0</v>
      </c>
      <c r="K19" s="42">
        <f t="shared" si="0"/>
        <v>12.048999999999999</v>
      </c>
      <c r="L19" s="35">
        <v>0</v>
      </c>
      <c r="M19" s="42">
        <f t="shared" si="1"/>
        <v>12.048999999999999</v>
      </c>
      <c r="N19" s="40">
        <v>1.1339999999999999</v>
      </c>
      <c r="O19" s="40">
        <v>0</v>
      </c>
      <c r="P19" s="43">
        <f t="shared" si="2"/>
        <v>13.183</v>
      </c>
      <c r="Q19" s="77">
        <v>1.75</v>
      </c>
      <c r="R19" s="43">
        <f t="shared" si="3"/>
        <v>11.433</v>
      </c>
      <c r="S19" s="40">
        <v>1.1339999999999999</v>
      </c>
      <c r="T19" s="44">
        <v>0</v>
      </c>
      <c r="U19" s="38"/>
      <c r="W19"/>
    </row>
    <row r="20" spans="1:23" ht="15" thickBot="1" x14ac:dyDescent="0.35">
      <c r="A20" s="39">
        <v>43965</v>
      </c>
      <c r="B20" s="30" t="s">
        <v>31</v>
      </c>
      <c r="C20" s="30"/>
      <c r="D20" s="40">
        <v>5.0210000000000008</v>
      </c>
      <c r="E20" s="40">
        <v>2.0659999999999998</v>
      </c>
      <c r="F20" s="40">
        <v>0</v>
      </c>
      <c r="G20" s="40">
        <v>0.39600000000000002</v>
      </c>
      <c r="H20" s="40">
        <v>0</v>
      </c>
      <c r="I20" s="40">
        <v>4.9000000000000004</v>
      </c>
      <c r="J20" s="41">
        <v>0</v>
      </c>
      <c r="K20" s="42">
        <f t="shared" si="0"/>
        <v>12.383000000000001</v>
      </c>
      <c r="L20" s="35">
        <v>0</v>
      </c>
      <c r="M20" s="42">
        <f t="shared" si="1"/>
        <v>12.383000000000001</v>
      </c>
      <c r="N20" s="40">
        <v>1.44</v>
      </c>
      <c r="O20" s="40">
        <v>0</v>
      </c>
      <c r="P20" s="43">
        <f t="shared" si="2"/>
        <v>13.823</v>
      </c>
      <c r="Q20" s="77">
        <v>1.76</v>
      </c>
      <c r="R20" s="43">
        <f t="shared" si="3"/>
        <v>12.063000000000001</v>
      </c>
      <c r="S20" s="40">
        <v>1.44</v>
      </c>
      <c r="T20" s="44">
        <v>0</v>
      </c>
      <c r="U20" s="38"/>
      <c r="W20"/>
    </row>
    <row r="21" spans="1:23" ht="15" thickBot="1" x14ac:dyDescent="0.35">
      <c r="A21" s="39">
        <v>43966</v>
      </c>
      <c r="B21" s="30" t="s">
        <v>32</v>
      </c>
      <c r="C21" s="30"/>
      <c r="D21" s="40">
        <v>2.8849999999999998</v>
      </c>
      <c r="E21" s="40">
        <v>2.0489999999999999</v>
      </c>
      <c r="F21" s="40">
        <v>0</v>
      </c>
      <c r="G21" s="40">
        <v>0.38</v>
      </c>
      <c r="H21" s="40">
        <v>0</v>
      </c>
      <c r="I21" s="40">
        <v>7.32</v>
      </c>
      <c r="J21" s="41">
        <v>0</v>
      </c>
      <c r="K21" s="42">
        <f t="shared" si="0"/>
        <v>12.634</v>
      </c>
      <c r="L21" s="35">
        <v>0</v>
      </c>
      <c r="M21" s="42">
        <f t="shared" si="1"/>
        <v>12.634</v>
      </c>
      <c r="N21" s="40">
        <v>1.1180000000000001</v>
      </c>
      <c r="O21" s="40">
        <v>0</v>
      </c>
      <c r="P21" s="43">
        <f t="shared" si="2"/>
        <v>13.752000000000001</v>
      </c>
      <c r="Q21" s="77">
        <v>1.74</v>
      </c>
      <c r="R21" s="43">
        <f t="shared" si="3"/>
        <v>12.012</v>
      </c>
      <c r="S21" s="40">
        <v>1.1180000000000001</v>
      </c>
      <c r="T21" s="44">
        <v>0</v>
      </c>
      <c r="U21" s="38"/>
      <c r="W21"/>
    </row>
    <row r="22" spans="1:23" ht="15" thickBot="1" x14ac:dyDescent="0.35">
      <c r="A22" s="39">
        <v>43967</v>
      </c>
      <c r="B22" s="30" t="s">
        <v>33</v>
      </c>
      <c r="C22" s="30"/>
      <c r="D22" s="40">
        <v>-0.23199999999999998</v>
      </c>
      <c r="E22" s="40">
        <v>0.83699999999999997</v>
      </c>
      <c r="F22" s="40">
        <v>0</v>
      </c>
      <c r="G22" s="40">
        <v>0.52600000000000002</v>
      </c>
      <c r="H22" s="40">
        <v>0</v>
      </c>
      <c r="I22" s="40">
        <v>9.81</v>
      </c>
      <c r="J22" s="41">
        <v>0</v>
      </c>
      <c r="K22" s="42">
        <f t="shared" si="0"/>
        <v>10.941000000000001</v>
      </c>
      <c r="L22" s="35">
        <v>0</v>
      </c>
      <c r="M22" s="42">
        <f t="shared" si="1"/>
        <v>10.941000000000001</v>
      </c>
      <c r="N22" s="40">
        <v>0.85599999999999998</v>
      </c>
      <c r="O22" s="40">
        <v>0</v>
      </c>
      <c r="P22" s="43">
        <f t="shared" si="2"/>
        <v>11.797000000000001</v>
      </c>
      <c r="Q22" s="77">
        <v>1.76</v>
      </c>
      <c r="R22" s="43">
        <f t="shared" si="3"/>
        <v>10.037000000000001</v>
      </c>
      <c r="S22" s="40">
        <v>0.85599999999999998</v>
      </c>
      <c r="T22" s="44">
        <v>0</v>
      </c>
      <c r="U22" s="38"/>
      <c r="W22"/>
    </row>
    <row r="23" spans="1:23" ht="15" thickBot="1" x14ac:dyDescent="0.35">
      <c r="A23" s="39">
        <v>43968</v>
      </c>
      <c r="B23" s="30" t="s">
        <v>27</v>
      </c>
      <c r="C23" s="30"/>
      <c r="D23" s="40">
        <v>0.15799999999999992</v>
      </c>
      <c r="E23" s="40">
        <v>1.627</v>
      </c>
      <c r="F23" s="40">
        <v>0</v>
      </c>
      <c r="G23" s="40">
        <v>0.52600000000000002</v>
      </c>
      <c r="H23" s="40">
        <v>0</v>
      </c>
      <c r="I23" s="40">
        <v>9.74</v>
      </c>
      <c r="J23" s="41">
        <v>0</v>
      </c>
      <c r="K23" s="42">
        <f t="shared" si="0"/>
        <v>12.051</v>
      </c>
      <c r="L23" s="35">
        <v>0</v>
      </c>
      <c r="M23" s="42">
        <f t="shared" si="1"/>
        <v>12.051</v>
      </c>
      <c r="N23" s="40">
        <v>0.85899999999999999</v>
      </c>
      <c r="O23" s="40">
        <v>0</v>
      </c>
      <c r="P23" s="43">
        <f t="shared" si="2"/>
        <v>12.91</v>
      </c>
      <c r="Q23" s="77">
        <v>1.74</v>
      </c>
      <c r="R23" s="43">
        <f t="shared" si="3"/>
        <v>11.17</v>
      </c>
      <c r="S23" s="40">
        <v>0.85899999999999999</v>
      </c>
      <c r="T23" s="44">
        <v>0</v>
      </c>
      <c r="U23" s="38"/>
      <c r="W23"/>
    </row>
    <row r="24" spans="1:23" ht="15" thickBot="1" x14ac:dyDescent="0.35">
      <c r="A24" s="39">
        <v>43969</v>
      </c>
      <c r="B24" s="30" t="s">
        <v>28</v>
      </c>
      <c r="C24" s="30"/>
      <c r="D24" s="40">
        <v>3.2</v>
      </c>
      <c r="E24" s="40">
        <v>2.032</v>
      </c>
      <c r="F24" s="40">
        <v>0</v>
      </c>
      <c r="G24" s="40">
        <v>0.39600000000000002</v>
      </c>
      <c r="H24" s="40">
        <v>0</v>
      </c>
      <c r="I24" s="40">
        <v>6.51</v>
      </c>
      <c r="J24" s="41">
        <v>0</v>
      </c>
      <c r="K24" s="42">
        <f t="shared" si="0"/>
        <v>12.138</v>
      </c>
      <c r="L24" s="35">
        <v>0</v>
      </c>
      <c r="M24" s="42">
        <f t="shared" si="1"/>
        <v>12.138</v>
      </c>
      <c r="N24" s="40">
        <v>1.28</v>
      </c>
      <c r="O24" s="40">
        <v>0</v>
      </c>
      <c r="P24" s="43">
        <f t="shared" si="2"/>
        <v>13.417999999999999</v>
      </c>
      <c r="Q24" s="77">
        <v>1.75</v>
      </c>
      <c r="R24" s="43">
        <f t="shared" si="3"/>
        <v>11.667999999999999</v>
      </c>
      <c r="S24" s="40">
        <v>1.28</v>
      </c>
      <c r="T24" s="44">
        <v>0</v>
      </c>
      <c r="U24" s="38"/>
      <c r="W24"/>
    </row>
    <row r="25" spans="1:23" ht="15" thickBot="1" x14ac:dyDescent="0.35">
      <c r="A25" s="39">
        <v>43970</v>
      </c>
      <c r="B25" s="30" t="s">
        <v>29</v>
      </c>
      <c r="C25" s="30"/>
      <c r="D25" s="40">
        <v>4.4740000000000002</v>
      </c>
      <c r="E25" s="40">
        <v>2.1219999999999999</v>
      </c>
      <c r="F25" s="40">
        <v>0</v>
      </c>
      <c r="G25" s="40">
        <v>1.53</v>
      </c>
      <c r="H25" s="40">
        <v>0</v>
      </c>
      <c r="I25" s="40">
        <v>4.9800000000000004</v>
      </c>
      <c r="J25" s="41">
        <v>0</v>
      </c>
      <c r="K25" s="42">
        <f t="shared" si="0"/>
        <v>13.106</v>
      </c>
      <c r="L25" s="35">
        <v>0</v>
      </c>
      <c r="M25" s="42">
        <f t="shared" si="1"/>
        <v>13.106</v>
      </c>
      <c r="N25" s="40">
        <v>1.4470000000000001</v>
      </c>
      <c r="O25" s="40">
        <v>0</v>
      </c>
      <c r="P25" s="43">
        <f t="shared" si="2"/>
        <v>14.553000000000001</v>
      </c>
      <c r="Q25" s="77">
        <v>1.75</v>
      </c>
      <c r="R25" s="43">
        <f t="shared" si="3"/>
        <v>12.803000000000001</v>
      </c>
      <c r="S25" s="40">
        <v>1.4470000000000001</v>
      </c>
      <c r="T25" s="44">
        <v>0</v>
      </c>
      <c r="U25" s="38"/>
      <c r="W25"/>
    </row>
    <row r="26" spans="1:23" ht="15" thickBot="1" x14ac:dyDescent="0.35">
      <c r="A26" s="39">
        <v>43971</v>
      </c>
      <c r="B26" s="30" t="s">
        <v>30</v>
      </c>
      <c r="C26" s="30"/>
      <c r="D26" s="40">
        <v>4.4729999999999999</v>
      </c>
      <c r="E26" s="40">
        <v>2.1139999999999999</v>
      </c>
      <c r="F26" s="40">
        <v>0</v>
      </c>
      <c r="G26" s="40">
        <v>1.518</v>
      </c>
      <c r="H26" s="40">
        <v>0</v>
      </c>
      <c r="I26" s="40">
        <v>4.95</v>
      </c>
      <c r="J26" s="41">
        <v>0</v>
      </c>
      <c r="K26" s="42">
        <f t="shared" si="0"/>
        <v>13.055</v>
      </c>
      <c r="L26" s="35">
        <v>0</v>
      </c>
      <c r="M26" s="42">
        <f t="shared" si="1"/>
        <v>13.055</v>
      </c>
      <c r="N26" s="40">
        <v>1.2949999999999999</v>
      </c>
      <c r="O26" s="40">
        <v>0</v>
      </c>
      <c r="P26" s="43">
        <f t="shared" si="2"/>
        <v>14.35</v>
      </c>
      <c r="Q26" s="77">
        <v>1.75</v>
      </c>
      <c r="R26" s="43">
        <f t="shared" si="3"/>
        <v>12.6</v>
      </c>
      <c r="S26" s="40">
        <v>1.2949999999999999</v>
      </c>
      <c r="T26" s="44">
        <v>0</v>
      </c>
      <c r="U26" s="38"/>
      <c r="W26"/>
    </row>
    <row r="27" spans="1:23" ht="15" thickBot="1" x14ac:dyDescent="0.35">
      <c r="A27" s="39">
        <v>43972</v>
      </c>
      <c r="B27" s="30" t="s">
        <v>31</v>
      </c>
      <c r="C27" s="30"/>
      <c r="D27" s="40">
        <v>4.4180000000000001</v>
      </c>
      <c r="E27" s="40">
        <v>2.109</v>
      </c>
      <c r="F27" s="40">
        <v>0</v>
      </c>
      <c r="G27" s="40">
        <v>1.395</v>
      </c>
      <c r="H27" s="40">
        <v>0</v>
      </c>
      <c r="I27" s="40">
        <v>4.93</v>
      </c>
      <c r="J27" s="41">
        <v>0</v>
      </c>
      <c r="K27" s="42">
        <f t="shared" si="0"/>
        <v>12.852</v>
      </c>
      <c r="L27" s="35">
        <v>0</v>
      </c>
      <c r="M27" s="42">
        <f t="shared" si="1"/>
        <v>12.852</v>
      </c>
      <c r="N27" s="40">
        <v>1.444</v>
      </c>
      <c r="O27" s="40">
        <v>0</v>
      </c>
      <c r="P27" s="43">
        <f t="shared" si="2"/>
        <v>14.295999999999999</v>
      </c>
      <c r="Q27" s="77">
        <v>1.74</v>
      </c>
      <c r="R27" s="43">
        <f t="shared" si="3"/>
        <v>12.555999999999999</v>
      </c>
      <c r="S27" s="40">
        <v>1.444</v>
      </c>
      <c r="T27" s="44">
        <v>0</v>
      </c>
      <c r="U27" s="38"/>
      <c r="W27"/>
    </row>
    <row r="28" spans="1:23" ht="15" thickBot="1" x14ac:dyDescent="0.35">
      <c r="A28" s="39">
        <v>43973</v>
      </c>
      <c r="B28" s="30" t="s">
        <v>32</v>
      </c>
      <c r="C28" s="30"/>
      <c r="D28" s="40">
        <v>3.9790000000000001</v>
      </c>
      <c r="E28" s="40">
        <v>2.1040000000000001</v>
      </c>
      <c r="F28" s="40">
        <v>0</v>
      </c>
      <c r="G28" s="40">
        <v>1.375</v>
      </c>
      <c r="H28" s="40">
        <v>0</v>
      </c>
      <c r="I28" s="40">
        <v>6.94</v>
      </c>
      <c r="J28" s="41">
        <v>0</v>
      </c>
      <c r="K28" s="42">
        <f t="shared" si="0"/>
        <v>14.398</v>
      </c>
      <c r="L28" s="35">
        <v>0</v>
      </c>
      <c r="M28" s="42">
        <f t="shared" si="1"/>
        <v>14.398</v>
      </c>
      <c r="N28" s="40">
        <v>1.444</v>
      </c>
      <c r="O28" s="40">
        <v>0</v>
      </c>
      <c r="P28" s="43">
        <f t="shared" si="2"/>
        <v>15.841999999999999</v>
      </c>
      <c r="Q28" s="77">
        <v>1.76</v>
      </c>
      <c r="R28" s="43">
        <f t="shared" si="3"/>
        <v>14.081999999999999</v>
      </c>
      <c r="S28" s="40">
        <v>1.444</v>
      </c>
      <c r="T28" s="44">
        <v>0</v>
      </c>
      <c r="U28" s="38"/>
      <c r="W28"/>
    </row>
    <row r="29" spans="1:23" ht="15" thickBot="1" x14ac:dyDescent="0.35">
      <c r="A29" s="39">
        <v>43974</v>
      </c>
      <c r="B29" s="30" t="s">
        <v>33</v>
      </c>
      <c r="C29" s="30"/>
      <c r="D29" s="40">
        <v>3.3609999999999998</v>
      </c>
      <c r="E29" s="40">
        <v>1.714</v>
      </c>
      <c r="F29" s="40">
        <v>0</v>
      </c>
      <c r="G29" s="40">
        <v>1.718</v>
      </c>
      <c r="H29" s="40">
        <v>0</v>
      </c>
      <c r="I29" s="40">
        <v>9.08</v>
      </c>
      <c r="J29" s="41">
        <v>0</v>
      </c>
      <c r="K29" s="42">
        <f t="shared" si="0"/>
        <v>15.872999999999999</v>
      </c>
      <c r="L29" s="35">
        <v>0</v>
      </c>
      <c r="M29" s="42">
        <f t="shared" si="1"/>
        <v>15.872999999999999</v>
      </c>
      <c r="N29" s="40">
        <v>1.4490000000000001</v>
      </c>
      <c r="O29" s="40">
        <v>0</v>
      </c>
      <c r="P29" s="43">
        <f t="shared" si="2"/>
        <v>17.321999999999999</v>
      </c>
      <c r="Q29" s="77">
        <v>1.75</v>
      </c>
      <c r="R29" s="43">
        <f t="shared" si="3"/>
        <v>15.571999999999999</v>
      </c>
      <c r="S29" s="40">
        <v>1.4490000000000001</v>
      </c>
      <c r="T29" s="44">
        <v>0</v>
      </c>
      <c r="U29" s="38"/>
      <c r="W29"/>
    </row>
    <row r="30" spans="1:23" ht="15" thickBot="1" x14ac:dyDescent="0.35">
      <c r="A30" s="39">
        <v>43975</v>
      </c>
      <c r="B30" s="30" t="s">
        <v>27</v>
      </c>
      <c r="C30" s="30"/>
      <c r="D30" s="40">
        <v>3.0910000000000002</v>
      </c>
      <c r="E30" s="40">
        <v>0.91500000000000004</v>
      </c>
      <c r="F30" s="40">
        <v>0</v>
      </c>
      <c r="G30" s="40">
        <v>1.004</v>
      </c>
      <c r="H30" s="40">
        <v>0</v>
      </c>
      <c r="I30" s="40">
        <v>9.32</v>
      </c>
      <c r="J30" s="41">
        <v>0</v>
      </c>
      <c r="K30" s="42">
        <f t="shared" si="0"/>
        <v>14.33</v>
      </c>
      <c r="L30" s="35">
        <v>0</v>
      </c>
      <c r="M30" s="42">
        <f t="shared" si="1"/>
        <v>14.33</v>
      </c>
      <c r="N30" s="40">
        <v>1.45</v>
      </c>
      <c r="O30" s="40">
        <v>0</v>
      </c>
      <c r="P30" s="43">
        <f t="shared" si="2"/>
        <v>15.78</v>
      </c>
      <c r="Q30" s="77">
        <v>1.77</v>
      </c>
      <c r="R30" s="43">
        <f t="shared" si="3"/>
        <v>14.01</v>
      </c>
      <c r="S30" s="40">
        <v>1.45</v>
      </c>
      <c r="T30" s="44">
        <v>0</v>
      </c>
      <c r="U30" s="38"/>
      <c r="W30"/>
    </row>
    <row r="31" spans="1:23" ht="15" thickBot="1" x14ac:dyDescent="0.35">
      <c r="A31" s="39">
        <v>43976</v>
      </c>
      <c r="B31" s="30" t="s">
        <v>28</v>
      </c>
      <c r="C31" s="30"/>
      <c r="D31" s="40">
        <v>2.3889999999999998</v>
      </c>
      <c r="E31" s="40">
        <v>1.39</v>
      </c>
      <c r="F31" s="40">
        <v>0</v>
      </c>
      <c r="G31" s="40">
        <v>1.369</v>
      </c>
      <c r="H31" s="40">
        <v>0</v>
      </c>
      <c r="I31" s="40">
        <v>6.09</v>
      </c>
      <c r="J31" s="41">
        <v>0</v>
      </c>
      <c r="K31" s="42">
        <f t="shared" si="0"/>
        <v>11.238</v>
      </c>
      <c r="L31" s="35">
        <v>0</v>
      </c>
      <c r="M31" s="42">
        <f t="shared" si="1"/>
        <v>11.238</v>
      </c>
      <c r="N31" s="40">
        <v>1.4510000000000001</v>
      </c>
      <c r="O31" s="40">
        <v>0</v>
      </c>
      <c r="P31" s="43">
        <f t="shared" si="2"/>
        <v>12.689</v>
      </c>
      <c r="Q31" s="77">
        <v>1.76</v>
      </c>
      <c r="R31" s="43">
        <f t="shared" si="3"/>
        <v>10.929</v>
      </c>
      <c r="S31" s="40">
        <v>1.4510000000000001</v>
      </c>
      <c r="T31" s="44">
        <v>0</v>
      </c>
      <c r="U31" s="38"/>
      <c r="W31"/>
    </row>
    <row r="32" spans="1:23" ht="15" thickBot="1" x14ac:dyDescent="0.35">
      <c r="A32" s="39">
        <v>43977</v>
      </c>
      <c r="B32" s="30" t="s">
        <v>29</v>
      </c>
      <c r="C32" s="30"/>
      <c r="D32" s="40">
        <v>3.4230000000000005</v>
      </c>
      <c r="E32" s="40">
        <v>1.2410000000000001</v>
      </c>
      <c r="F32" s="40">
        <v>0</v>
      </c>
      <c r="G32" s="40">
        <v>1.579</v>
      </c>
      <c r="H32" s="40">
        <v>0</v>
      </c>
      <c r="I32" s="40">
        <v>4.66</v>
      </c>
      <c r="J32" s="41">
        <v>0</v>
      </c>
      <c r="K32" s="42">
        <f t="shared" si="0"/>
        <v>10.903</v>
      </c>
      <c r="L32" s="35">
        <v>0</v>
      </c>
      <c r="M32" s="42">
        <f t="shared" si="1"/>
        <v>10.903</v>
      </c>
      <c r="N32" s="40">
        <v>1.0329999999999999</v>
      </c>
      <c r="O32" s="40">
        <v>0</v>
      </c>
      <c r="P32" s="43">
        <f t="shared" si="2"/>
        <v>11.936</v>
      </c>
      <c r="Q32" s="77">
        <v>1.75</v>
      </c>
      <c r="R32" s="43">
        <f t="shared" si="3"/>
        <v>10.186</v>
      </c>
      <c r="S32" s="40">
        <v>1.0329999999999999</v>
      </c>
      <c r="T32" s="44">
        <v>0</v>
      </c>
      <c r="U32" s="38"/>
      <c r="W32"/>
    </row>
    <row r="33" spans="1:23" ht="15" thickBot="1" x14ac:dyDescent="0.35">
      <c r="A33" s="39">
        <v>43978</v>
      </c>
      <c r="B33" s="30" t="s">
        <v>30</v>
      </c>
      <c r="C33" s="30"/>
      <c r="D33" s="40">
        <v>4.9810000000000008</v>
      </c>
      <c r="E33" s="40">
        <v>1.9319999999999999</v>
      </c>
      <c r="F33" s="40">
        <v>0</v>
      </c>
      <c r="G33" s="40">
        <v>1.5860000000000001</v>
      </c>
      <c r="H33" s="40">
        <v>0</v>
      </c>
      <c r="I33" s="40">
        <v>4.67</v>
      </c>
      <c r="J33" s="41">
        <v>0</v>
      </c>
      <c r="K33" s="42">
        <f t="shared" si="0"/>
        <v>13.169</v>
      </c>
      <c r="L33" s="35">
        <v>0</v>
      </c>
      <c r="M33" s="42">
        <f t="shared" si="1"/>
        <v>13.169</v>
      </c>
      <c r="N33" s="40">
        <v>0.435</v>
      </c>
      <c r="O33" s="40">
        <v>0</v>
      </c>
      <c r="P33" s="43">
        <f t="shared" si="2"/>
        <v>13.604000000000001</v>
      </c>
      <c r="Q33" s="77">
        <v>1.74</v>
      </c>
      <c r="R33" s="43">
        <f t="shared" si="3"/>
        <v>11.864000000000001</v>
      </c>
      <c r="S33" s="40">
        <v>0.435</v>
      </c>
      <c r="T33" s="44">
        <v>0</v>
      </c>
      <c r="U33" s="38"/>
      <c r="W33"/>
    </row>
    <row r="34" spans="1:23" ht="15" thickBot="1" x14ac:dyDescent="0.35">
      <c r="A34" s="39">
        <v>43979</v>
      </c>
      <c r="B34" s="30" t="s">
        <v>31</v>
      </c>
      <c r="C34" s="30"/>
      <c r="D34" s="40">
        <v>4.9829999999999997</v>
      </c>
      <c r="E34" s="40">
        <v>2.0979999999999999</v>
      </c>
      <c r="F34" s="40">
        <v>0</v>
      </c>
      <c r="G34" s="40">
        <v>1.609</v>
      </c>
      <c r="H34" s="40">
        <v>3.5999999999999997E-2</v>
      </c>
      <c r="I34" s="40">
        <v>4.67</v>
      </c>
      <c r="J34" s="41">
        <v>0</v>
      </c>
      <c r="K34" s="42">
        <f t="shared" si="0"/>
        <v>13.395999999999999</v>
      </c>
      <c r="L34" s="35">
        <v>0</v>
      </c>
      <c r="M34" s="42">
        <f t="shared" si="1"/>
        <v>13.395999999999999</v>
      </c>
      <c r="N34" s="40">
        <v>0.434</v>
      </c>
      <c r="O34" s="40">
        <v>0</v>
      </c>
      <c r="P34" s="43">
        <f t="shared" si="2"/>
        <v>13.829999999999998</v>
      </c>
      <c r="Q34" s="77">
        <v>1.72</v>
      </c>
      <c r="R34" s="43">
        <f t="shared" si="3"/>
        <v>12.109999999999998</v>
      </c>
      <c r="S34" s="40">
        <v>0.434</v>
      </c>
      <c r="T34" s="44">
        <v>0</v>
      </c>
      <c r="U34" s="38"/>
      <c r="W34"/>
    </row>
    <row r="35" spans="1:23" ht="15" thickBot="1" x14ac:dyDescent="0.35">
      <c r="A35" s="39">
        <v>43980</v>
      </c>
      <c r="B35" s="30" t="s">
        <v>32</v>
      </c>
      <c r="C35" s="30"/>
      <c r="D35" s="40">
        <v>3.9940000000000002</v>
      </c>
      <c r="E35" s="40">
        <v>2.0920000000000001</v>
      </c>
      <c r="F35" s="40">
        <v>0</v>
      </c>
      <c r="G35" s="40">
        <v>1.7190000000000001</v>
      </c>
      <c r="H35" s="40">
        <v>0</v>
      </c>
      <c r="I35" s="40">
        <v>4.55</v>
      </c>
      <c r="J35" s="41">
        <v>0</v>
      </c>
      <c r="K35" s="42">
        <f t="shared" si="0"/>
        <v>12.355</v>
      </c>
      <c r="L35" s="35">
        <v>0</v>
      </c>
      <c r="M35" s="42">
        <f t="shared" si="1"/>
        <v>12.355</v>
      </c>
      <c r="N35" s="40">
        <v>0.435</v>
      </c>
      <c r="O35" s="40">
        <v>0</v>
      </c>
      <c r="P35" s="43">
        <f t="shared" si="2"/>
        <v>12.790000000000001</v>
      </c>
      <c r="Q35" s="77">
        <v>1.73</v>
      </c>
      <c r="R35" s="43">
        <f t="shared" si="3"/>
        <v>11.06</v>
      </c>
      <c r="S35" s="40">
        <v>0.435</v>
      </c>
      <c r="T35" s="44">
        <v>0</v>
      </c>
      <c r="U35" s="38"/>
      <c r="W35"/>
    </row>
    <row r="36" spans="1:23" ht="15" thickBot="1" x14ac:dyDescent="0.35">
      <c r="A36" s="39">
        <v>43981</v>
      </c>
      <c r="B36" s="30" t="s">
        <v>33</v>
      </c>
      <c r="C36" s="30"/>
      <c r="D36" s="40">
        <v>2.9689999999999999</v>
      </c>
      <c r="E36" s="40">
        <v>2.0859999999999999</v>
      </c>
      <c r="F36" s="40">
        <v>0</v>
      </c>
      <c r="G36" s="40">
        <v>1.907</v>
      </c>
      <c r="H36" s="40">
        <v>0</v>
      </c>
      <c r="I36" s="40">
        <v>4.63</v>
      </c>
      <c r="J36" s="41">
        <v>0</v>
      </c>
      <c r="K36" s="42">
        <f t="shared" si="0"/>
        <v>11.591999999999999</v>
      </c>
      <c r="L36" s="35">
        <v>0</v>
      </c>
      <c r="M36" s="42">
        <f t="shared" si="1"/>
        <v>11.591999999999999</v>
      </c>
      <c r="N36" s="40">
        <v>0.436</v>
      </c>
      <c r="O36" s="40">
        <v>0</v>
      </c>
      <c r="P36" s="43">
        <f t="shared" si="2"/>
        <v>12.027999999999999</v>
      </c>
      <c r="Q36" s="77">
        <v>1.73</v>
      </c>
      <c r="R36" s="43">
        <f t="shared" si="3"/>
        <v>10.297999999999998</v>
      </c>
      <c r="S36" s="40">
        <v>0.436</v>
      </c>
      <c r="T36" s="44">
        <v>0</v>
      </c>
      <c r="U36" s="38"/>
      <c r="W36"/>
    </row>
    <row r="37" spans="1:23" ht="15" thickBot="1" x14ac:dyDescent="0.35">
      <c r="A37" s="39">
        <v>43982</v>
      </c>
      <c r="B37" s="30" t="s">
        <v>27</v>
      </c>
      <c r="C37" s="45"/>
      <c r="D37" s="40">
        <v>3.22</v>
      </c>
      <c r="E37" s="40">
        <v>2.081</v>
      </c>
      <c r="F37" s="40">
        <v>0</v>
      </c>
      <c r="G37" s="40">
        <v>1.8959999999999999</v>
      </c>
      <c r="H37" s="40">
        <v>0</v>
      </c>
      <c r="I37" s="40">
        <v>4.6100000000000003</v>
      </c>
      <c r="J37" s="47">
        <v>0</v>
      </c>
      <c r="K37" s="48">
        <f t="shared" si="0"/>
        <v>11.807</v>
      </c>
      <c r="L37" s="35">
        <v>0</v>
      </c>
      <c r="M37" s="48">
        <f t="shared" si="1"/>
        <v>11.807</v>
      </c>
      <c r="N37" s="46">
        <v>0.437</v>
      </c>
      <c r="O37" s="46">
        <v>0</v>
      </c>
      <c r="P37" s="49">
        <f t="shared" si="2"/>
        <v>12.244</v>
      </c>
      <c r="Q37" s="77">
        <v>1.75</v>
      </c>
      <c r="R37" s="49">
        <f t="shared" si="3"/>
        <v>10.494</v>
      </c>
      <c r="S37" s="46">
        <v>0.437</v>
      </c>
      <c r="T37" s="50">
        <v>0</v>
      </c>
      <c r="U37" s="38"/>
      <c r="W37"/>
    </row>
    <row r="38" spans="1:23" ht="15.75" customHeight="1" thickBot="1" x14ac:dyDescent="0.35">
      <c r="A38" s="51"/>
      <c r="B38" s="52"/>
      <c r="C38" s="52" t="s">
        <v>34</v>
      </c>
      <c r="D38" s="53">
        <f t="shared" ref="D38:T38" si="4">SUM(D7:D37)</f>
        <v>94.991999999999976</v>
      </c>
      <c r="E38" s="54">
        <f t="shared" si="4"/>
        <v>56.769999999999989</v>
      </c>
      <c r="F38" s="54">
        <f t="shared" si="4"/>
        <v>0</v>
      </c>
      <c r="G38" s="54">
        <f t="shared" si="4"/>
        <v>31.139000000000006</v>
      </c>
      <c r="H38" s="54">
        <f t="shared" si="4"/>
        <v>3.5999999999999997E-2</v>
      </c>
      <c r="I38" s="55">
        <f t="shared" si="4"/>
        <v>190.70000000000002</v>
      </c>
      <c r="J38" s="54">
        <f>SUM(J7:J37)</f>
        <v>0</v>
      </c>
      <c r="K38" s="56">
        <f t="shared" si="4"/>
        <v>373.637</v>
      </c>
      <c r="L38" s="54">
        <f t="shared" si="4"/>
        <v>0</v>
      </c>
      <c r="M38" s="57">
        <f t="shared" si="4"/>
        <v>373.637</v>
      </c>
      <c r="N38" s="53">
        <f t="shared" si="4"/>
        <v>32.363</v>
      </c>
      <c r="O38" s="55">
        <f t="shared" si="4"/>
        <v>0</v>
      </c>
      <c r="P38" s="58">
        <f t="shared" si="4"/>
        <v>406</v>
      </c>
      <c r="Q38" s="59">
        <f t="shared" si="4"/>
        <v>52.249999999999993</v>
      </c>
      <c r="R38" s="60">
        <f t="shared" si="4"/>
        <v>353.74999999999989</v>
      </c>
      <c r="S38" s="61">
        <f t="shared" si="4"/>
        <v>32.363</v>
      </c>
      <c r="T38" s="62">
        <f t="shared" si="4"/>
        <v>0</v>
      </c>
      <c r="U38" s="63"/>
      <c r="W38"/>
    </row>
    <row r="39" spans="1:23" ht="15" thickBot="1" x14ac:dyDescent="0.35">
      <c r="U39" s="3"/>
      <c r="W39"/>
    </row>
    <row r="40" spans="1:23" ht="15" thickBot="1" x14ac:dyDescent="0.35">
      <c r="A40" t="s">
        <v>35</v>
      </c>
      <c r="B40" s="21"/>
      <c r="C40" s="21"/>
      <c r="D40" s="64">
        <f t="shared" ref="D40:K40" si="5">+D38/$P38</f>
        <v>0.23397044334975364</v>
      </c>
      <c r="E40" s="65">
        <f t="shared" si="5"/>
        <v>0.13982758620689653</v>
      </c>
      <c r="F40" s="65">
        <f t="shared" si="5"/>
        <v>0</v>
      </c>
      <c r="G40" s="65">
        <f t="shared" si="5"/>
        <v>7.6697044334975387E-2</v>
      </c>
      <c r="H40" s="65">
        <f t="shared" si="5"/>
        <v>8.8669950738916252E-5</v>
      </c>
      <c r="I40" s="65">
        <f t="shared" si="5"/>
        <v>0.46970443349753699</v>
      </c>
      <c r="J40" s="65">
        <f t="shared" si="5"/>
        <v>0</v>
      </c>
      <c r="K40" s="65">
        <f t="shared" si="5"/>
        <v>0.92028817733990143</v>
      </c>
      <c r="L40" s="65"/>
      <c r="M40" s="65"/>
      <c r="N40" s="65">
        <f>+N38/$P38</f>
        <v>7.9711822660098519E-2</v>
      </c>
      <c r="O40" s="65">
        <f>+O38/$P38</f>
        <v>0</v>
      </c>
      <c r="P40" s="66">
        <f>+P38/$P38</f>
        <v>1</v>
      </c>
      <c r="R40" s="67">
        <f>1-(T40+S40)</f>
        <v>0.90851448763250886</v>
      </c>
      <c r="T40" s="68">
        <f>+(T38+S38)/R38</f>
        <v>9.1485512367491195E-2</v>
      </c>
      <c r="U40" s="3"/>
      <c r="W40"/>
    </row>
    <row r="41" spans="1:23" x14ac:dyDescent="0.3">
      <c r="A41" s="21"/>
      <c r="B41" s="21"/>
      <c r="C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R41" t="s">
        <v>36</v>
      </c>
      <c r="T41" t="s">
        <v>37</v>
      </c>
      <c r="U41" s="3"/>
      <c r="W41"/>
    </row>
    <row r="42" spans="1:23" x14ac:dyDescent="0.3">
      <c r="L42" s="71"/>
      <c r="M42" s="71"/>
      <c r="N42" s="71"/>
      <c r="V42" s="3"/>
      <c r="W42"/>
    </row>
    <row r="43" spans="1:23" x14ac:dyDescent="0.3">
      <c r="V43" s="3"/>
      <c r="W43"/>
    </row>
    <row r="44" spans="1:23" x14ac:dyDescent="0.3">
      <c r="P44" s="71"/>
      <c r="V44" s="3"/>
      <c r="W44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zoomScale="58" zoomScaleNormal="58" workbookViewId="0">
      <selection activeCell="Z8" sqref="Z8"/>
    </sheetView>
  </sheetViews>
  <sheetFormatPr defaultRowHeight="14.4" x14ac:dyDescent="0.3"/>
  <cols>
    <col min="1" max="1" width="17.6640625" bestFit="1" customWidth="1"/>
    <col min="3" max="3" width="9.33203125" bestFit="1" customWidth="1"/>
    <col min="4" max="4" width="13.44140625" customWidth="1"/>
    <col min="5" max="5" width="10.33203125" customWidth="1"/>
    <col min="6" max="7" width="9.33203125" customWidth="1"/>
    <col min="8" max="8" width="9.33203125" bestFit="1" customWidth="1"/>
    <col min="9" max="9" width="10.88671875" customWidth="1"/>
    <col min="10" max="10" width="11.5546875" customWidth="1"/>
    <col min="11" max="11" width="12.44140625" customWidth="1"/>
    <col min="12" max="12" width="10" customWidth="1"/>
    <col min="13" max="13" width="12" customWidth="1"/>
    <col min="14" max="14" width="8.44140625" customWidth="1"/>
    <col min="15" max="15" width="11" customWidth="1"/>
    <col min="16" max="16" width="10.88671875" customWidth="1"/>
    <col min="17" max="17" width="11.33203125" customWidth="1"/>
    <col min="18" max="18" width="10.6640625" customWidth="1"/>
    <col min="19" max="19" width="10.44140625" customWidth="1"/>
    <col min="20" max="20" width="11.88671875" customWidth="1"/>
    <col min="21" max="22" width="9.33203125" bestFit="1" customWidth="1"/>
    <col min="23" max="23" width="14.44140625" style="3" customWidth="1"/>
  </cols>
  <sheetData>
    <row r="1" spans="1:24" ht="25.8" x14ac:dyDescent="0.3">
      <c r="A1" s="140" t="s">
        <v>0</v>
      </c>
      <c r="B1" s="141"/>
      <c r="C1" s="141"/>
      <c r="D1" s="141"/>
      <c r="E1" s="141"/>
      <c r="F1" s="141"/>
      <c r="G1" s="141"/>
      <c r="H1" s="141"/>
      <c r="I1" s="14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5">
      <c r="A2" s="143"/>
      <c r="B2" s="144"/>
      <c r="C2" s="144"/>
      <c r="D2" s="144"/>
      <c r="E2" s="144"/>
      <c r="F2" s="144"/>
      <c r="G2" s="144"/>
      <c r="H2" s="144"/>
      <c r="I2" s="145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6.4" thickBot="1" x14ac:dyDescent="0.35">
      <c r="A3" s="72"/>
      <c r="B3" s="73"/>
      <c r="C3" s="73"/>
      <c r="D3" s="74">
        <v>2020</v>
      </c>
      <c r="E3" s="74"/>
      <c r="F3" s="74"/>
      <c r="G3" s="74"/>
      <c r="H3" s="74"/>
      <c r="I3" s="75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5">
      <c r="A4" s="6"/>
      <c r="B4" s="7"/>
      <c r="C4" s="8"/>
      <c r="D4" s="146" t="s">
        <v>1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8"/>
      <c r="R4" s="9"/>
      <c r="S4" s="10"/>
      <c r="T4" s="11"/>
      <c r="W4"/>
    </row>
    <row r="5" spans="1:24" ht="69" customHeight="1" thickBot="1" x14ac:dyDescent="0.55000000000000004">
      <c r="A5" s="12" t="s">
        <v>2</v>
      </c>
      <c r="B5" s="93" t="s">
        <v>43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138" t="s">
        <v>13</v>
      </c>
      <c r="O5" s="139"/>
      <c r="P5" s="149" t="s">
        <v>14</v>
      </c>
      <c r="Q5" s="151" t="s">
        <v>15</v>
      </c>
      <c r="R5" s="153" t="s">
        <v>16</v>
      </c>
      <c r="S5" s="138" t="s">
        <v>13</v>
      </c>
      <c r="T5" s="139"/>
      <c r="W5"/>
      <c r="X5" t="s">
        <v>17</v>
      </c>
    </row>
    <row r="6" spans="1:24" ht="15.75" customHeight="1" thickBot="1" x14ac:dyDescent="0.35">
      <c r="A6" s="103" t="s">
        <v>18</v>
      </c>
      <c r="B6" s="104" t="s">
        <v>19</v>
      </c>
      <c r="C6" s="104"/>
      <c r="D6" s="105" t="s">
        <v>20</v>
      </c>
      <c r="E6" s="105" t="s">
        <v>21</v>
      </c>
      <c r="F6" s="105" t="s">
        <v>21</v>
      </c>
      <c r="G6" s="105" t="s">
        <v>21</v>
      </c>
      <c r="H6" s="105" t="s">
        <v>21</v>
      </c>
      <c r="I6" s="106" t="s">
        <v>22</v>
      </c>
      <c r="J6" s="105"/>
      <c r="K6" s="107" t="s">
        <v>23</v>
      </c>
      <c r="L6" s="108" t="s">
        <v>24</v>
      </c>
      <c r="M6" s="108" t="s">
        <v>17</v>
      </c>
      <c r="N6" s="109" t="s">
        <v>25</v>
      </c>
      <c r="O6" s="110" t="s">
        <v>26</v>
      </c>
      <c r="P6" s="157"/>
      <c r="Q6" s="158"/>
      <c r="R6" s="159"/>
      <c r="S6" s="109" t="s">
        <v>25</v>
      </c>
      <c r="T6" s="110" t="s">
        <v>26</v>
      </c>
      <c r="U6" s="28"/>
      <c r="W6"/>
    </row>
    <row r="7" spans="1:24" ht="15" thickBot="1" x14ac:dyDescent="0.35">
      <c r="A7" s="94">
        <v>43983</v>
      </c>
      <c r="B7" s="95" t="s">
        <v>30</v>
      </c>
      <c r="C7" s="95"/>
      <c r="D7" s="96">
        <v>4.2759999999999998</v>
      </c>
      <c r="E7" s="96">
        <v>1.8859999999999999</v>
      </c>
      <c r="F7" s="96">
        <v>0</v>
      </c>
      <c r="G7" s="96">
        <v>1.8859999999999999</v>
      </c>
      <c r="H7" s="96">
        <v>0</v>
      </c>
      <c r="I7" s="96">
        <v>4.5999999999999996</v>
      </c>
      <c r="J7" s="97">
        <v>0</v>
      </c>
      <c r="K7" s="98">
        <f t="shared" ref="K7:K36" si="0">SUM(D7:I7)</f>
        <v>12.648</v>
      </c>
      <c r="L7" s="99">
        <v>0</v>
      </c>
      <c r="M7" s="98">
        <f t="shared" ref="M7:M36" si="1">+K7-L7</f>
        <v>12.648</v>
      </c>
      <c r="N7" s="96">
        <v>0.79400000000000004</v>
      </c>
      <c r="O7" s="96">
        <v>0</v>
      </c>
      <c r="P7" s="100">
        <f t="shared" ref="P7:P36" si="2">SUM(M7:O7)</f>
        <v>13.442</v>
      </c>
      <c r="Q7" s="101">
        <v>1.74</v>
      </c>
      <c r="R7" s="100">
        <f t="shared" ref="R7:R36" si="3">+P7-Q7</f>
        <v>11.702</v>
      </c>
      <c r="S7" s="96">
        <v>0.79400000000000004</v>
      </c>
      <c r="T7" s="102">
        <v>0</v>
      </c>
      <c r="U7" s="38"/>
      <c r="W7"/>
    </row>
    <row r="8" spans="1:24" ht="15" thickBot="1" x14ac:dyDescent="0.35">
      <c r="A8" s="39">
        <v>43984</v>
      </c>
      <c r="B8" s="30" t="s">
        <v>31</v>
      </c>
      <c r="C8" s="30"/>
      <c r="D8" s="40">
        <v>5.5259999999999998</v>
      </c>
      <c r="E8" s="40">
        <v>2.0859999999999999</v>
      </c>
      <c r="F8" s="40">
        <v>0</v>
      </c>
      <c r="G8" s="40">
        <v>1.9019999999999999</v>
      </c>
      <c r="H8" s="40">
        <v>0</v>
      </c>
      <c r="I8" s="40">
        <v>4.62</v>
      </c>
      <c r="J8" s="41">
        <v>0</v>
      </c>
      <c r="K8" s="42">
        <f t="shared" si="0"/>
        <v>14.134</v>
      </c>
      <c r="L8" s="35">
        <v>0</v>
      </c>
      <c r="M8" s="42">
        <f t="shared" si="1"/>
        <v>14.134</v>
      </c>
      <c r="N8" s="40">
        <v>1.014</v>
      </c>
      <c r="O8" s="40">
        <v>0</v>
      </c>
      <c r="P8" s="43">
        <f t="shared" si="2"/>
        <v>15.148</v>
      </c>
      <c r="Q8" s="77">
        <v>1.74</v>
      </c>
      <c r="R8" s="43">
        <f t="shared" si="3"/>
        <v>13.407999999999999</v>
      </c>
      <c r="S8" s="40">
        <v>1.014</v>
      </c>
      <c r="T8" s="44">
        <v>0</v>
      </c>
      <c r="U8" s="38"/>
      <c r="W8"/>
    </row>
    <row r="9" spans="1:24" ht="15" thickBot="1" x14ac:dyDescent="0.35">
      <c r="A9" s="39">
        <v>43985</v>
      </c>
      <c r="B9" s="30" t="s">
        <v>32</v>
      </c>
      <c r="C9" s="30"/>
      <c r="D9" s="40">
        <v>5.6269999999999998</v>
      </c>
      <c r="E9" s="40">
        <v>2.069</v>
      </c>
      <c r="F9" s="40">
        <v>9.1999999999999998E-2</v>
      </c>
      <c r="G9" s="40">
        <v>1.9470000000000001</v>
      </c>
      <c r="H9" s="40">
        <v>0.155</v>
      </c>
      <c r="I9" s="40">
        <v>4.62</v>
      </c>
      <c r="J9" s="41">
        <v>0</v>
      </c>
      <c r="K9" s="42">
        <f t="shared" si="0"/>
        <v>14.509999999999998</v>
      </c>
      <c r="L9" s="35">
        <v>0</v>
      </c>
      <c r="M9" s="42">
        <f t="shared" si="1"/>
        <v>14.509999999999998</v>
      </c>
      <c r="N9" s="40">
        <v>1.4370000000000001</v>
      </c>
      <c r="O9" s="40">
        <v>0</v>
      </c>
      <c r="P9" s="43">
        <f t="shared" si="2"/>
        <v>15.946999999999997</v>
      </c>
      <c r="Q9" s="77">
        <v>2.12</v>
      </c>
      <c r="R9" s="43">
        <f t="shared" si="3"/>
        <v>13.826999999999998</v>
      </c>
      <c r="S9" s="40">
        <v>1.4370000000000001</v>
      </c>
      <c r="T9" s="44">
        <v>0</v>
      </c>
      <c r="U9" s="38"/>
      <c r="W9"/>
    </row>
    <row r="10" spans="1:24" ht="15" thickBot="1" x14ac:dyDescent="0.35">
      <c r="A10" s="39">
        <v>43986</v>
      </c>
      <c r="B10" s="30" t="s">
        <v>33</v>
      </c>
      <c r="C10" s="30"/>
      <c r="D10" s="40">
        <v>4.9270000000000005</v>
      </c>
      <c r="E10" s="40">
        <v>2.0880000000000001</v>
      </c>
      <c r="F10" s="40">
        <v>0.13700000000000001</v>
      </c>
      <c r="G10" s="40">
        <v>1.9750000000000001</v>
      </c>
      <c r="H10" s="40">
        <v>0.29899999999999999</v>
      </c>
      <c r="I10" s="40">
        <v>6.34</v>
      </c>
      <c r="J10" s="41">
        <v>0</v>
      </c>
      <c r="K10" s="42">
        <f t="shared" si="0"/>
        <v>15.766</v>
      </c>
      <c r="L10" s="35">
        <v>0</v>
      </c>
      <c r="M10" s="42">
        <f t="shared" si="1"/>
        <v>15.766</v>
      </c>
      <c r="N10" s="40">
        <v>2.0099999999999998</v>
      </c>
      <c r="O10" s="40">
        <v>0</v>
      </c>
      <c r="P10" s="43">
        <f t="shared" si="2"/>
        <v>17.776</v>
      </c>
      <c r="Q10" s="77">
        <v>2.2599999999999998</v>
      </c>
      <c r="R10" s="43">
        <f t="shared" si="3"/>
        <v>15.516</v>
      </c>
      <c r="S10" s="40">
        <v>2.0099999999999998</v>
      </c>
      <c r="T10" s="44">
        <v>0</v>
      </c>
      <c r="U10" s="38"/>
      <c r="W10"/>
    </row>
    <row r="11" spans="1:24" ht="15" thickBot="1" x14ac:dyDescent="0.35">
      <c r="A11" s="39">
        <v>43987</v>
      </c>
      <c r="B11" s="30" t="s">
        <v>27</v>
      </c>
      <c r="C11" s="30"/>
      <c r="D11" s="40">
        <v>3.7589999999999995</v>
      </c>
      <c r="E11" s="40">
        <v>2.2360000000000002</v>
      </c>
      <c r="F11" s="40">
        <v>0.152</v>
      </c>
      <c r="G11" s="40">
        <v>1.956</v>
      </c>
      <c r="H11" s="40">
        <v>0.29799999999999999</v>
      </c>
      <c r="I11" s="40">
        <v>6.18</v>
      </c>
      <c r="J11" s="41">
        <v>0</v>
      </c>
      <c r="K11" s="42">
        <f t="shared" si="0"/>
        <v>14.581</v>
      </c>
      <c r="L11" s="35">
        <v>0</v>
      </c>
      <c r="M11" s="42">
        <f t="shared" si="1"/>
        <v>14.581</v>
      </c>
      <c r="N11" s="40">
        <v>1.9770000000000001</v>
      </c>
      <c r="O11" s="40">
        <v>0</v>
      </c>
      <c r="P11" s="43">
        <f t="shared" si="2"/>
        <v>16.558</v>
      </c>
      <c r="Q11" s="77">
        <v>2.25</v>
      </c>
      <c r="R11" s="43">
        <f t="shared" si="3"/>
        <v>14.308</v>
      </c>
      <c r="S11" s="40">
        <v>1.9770000000000001</v>
      </c>
      <c r="T11" s="44">
        <v>0</v>
      </c>
      <c r="U11" s="38"/>
      <c r="W11"/>
    </row>
    <row r="12" spans="1:24" ht="15" thickBot="1" x14ac:dyDescent="0.35">
      <c r="A12" s="39">
        <v>43988</v>
      </c>
      <c r="B12" s="30" t="s">
        <v>28</v>
      </c>
      <c r="C12" s="30"/>
      <c r="D12" s="40">
        <v>8.8000000000000078E-2</v>
      </c>
      <c r="E12" s="40">
        <v>1.643</v>
      </c>
      <c r="F12" s="40">
        <v>7.4999999999999997E-2</v>
      </c>
      <c r="G12" s="40">
        <v>1.6120000000000001</v>
      </c>
      <c r="H12" s="40">
        <v>0.29699999999999999</v>
      </c>
      <c r="I12" s="40">
        <v>9.85</v>
      </c>
      <c r="J12" s="41">
        <v>0</v>
      </c>
      <c r="K12" s="42">
        <f t="shared" si="0"/>
        <v>13.565</v>
      </c>
      <c r="L12" s="35">
        <v>0</v>
      </c>
      <c r="M12" s="42">
        <f t="shared" si="1"/>
        <v>13.565</v>
      </c>
      <c r="N12" s="40">
        <v>1.0629999999999999</v>
      </c>
      <c r="O12" s="40">
        <v>0</v>
      </c>
      <c r="P12" s="43">
        <f t="shared" si="2"/>
        <v>14.628</v>
      </c>
      <c r="Q12" s="77">
        <v>2.25</v>
      </c>
      <c r="R12" s="43">
        <f t="shared" si="3"/>
        <v>12.378</v>
      </c>
      <c r="S12" s="40">
        <v>1.0629999999999999</v>
      </c>
      <c r="T12" s="44">
        <v>0</v>
      </c>
      <c r="U12" s="38"/>
      <c r="W12"/>
    </row>
    <row r="13" spans="1:24" ht="15" thickBot="1" x14ac:dyDescent="0.35">
      <c r="A13" s="39">
        <v>43989</v>
      </c>
      <c r="B13" s="30" t="s">
        <v>29</v>
      </c>
      <c r="C13" s="30"/>
      <c r="D13" s="40">
        <v>0.90599999999999992</v>
      </c>
      <c r="E13" s="40">
        <v>0.63700000000000001</v>
      </c>
      <c r="F13" s="40">
        <v>0</v>
      </c>
      <c r="G13" s="40">
        <v>1.331</v>
      </c>
      <c r="H13" s="40">
        <v>0.29499999999999998</v>
      </c>
      <c r="I13" s="40">
        <v>9.84</v>
      </c>
      <c r="J13" s="41">
        <v>0</v>
      </c>
      <c r="K13" s="42">
        <f t="shared" si="0"/>
        <v>13.009</v>
      </c>
      <c r="L13" s="35">
        <v>0</v>
      </c>
      <c r="M13" s="42">
        <f t="shared" si="1"/>
        <v>13.009</v>
      </c>
      <c r="N13" s="40">
        <v>0.42899999999999999</v>
      </c>
      <c r="O13" s="40">
        <v>0</v>
      </c>
      <c r="P13" s="43">
        <f t="shared" si="2"/>
        <v>13.438000000000001</v>
      </c>
      <c r="Q13" s="77">
        <v>1.75</v>
      </c>
      <c r="R13" s="43">
        <f t="shared" si="3"/>
        <v>11.688000000000001</v>
      </c>
      <c r="S13" s="40">
        <v>0.42899999999999999</v>
      </c>
      <c r="T13" s="44">
        <v>0</v>
      </c>
      <c r="U13" s="38"/>
      <c r="W13"/>
    </row>
    <row r="14" spans="1:24" ht="15" thickBot="1" x14ac:dyDescent="0.35">
      <c r="A14" s="39">
        <v>43990</v>
      </c>
      <c r="B14" s="30" t="s">
        <v>30</v>
      </c>
      <c r="C14" s="30"/>
      <c r="D14" s="40">
        <v>2.2689999999999997</v>
      </c>
      <c r="E14" s="40">
        <v>1.3160000000000001</v>
      </c>
      <c r="F14" s="40">
        <v>9.2999999999999999E-2</v>
      </c>
      <c r="G14" s="40">
        <v>1.665</v>
      </c>
      <c r="H14" s="40">
        <v>0.29399999999999998</v>
      </c>
      <c r="I14" s="40">
        <v>6.38</v>
      </c>
      <c r="J14" s="41">
        <v>0</v>
      </c>
      <c r="K14" s="42">
        <f t="shared" si="0"/>
        <v>12.016999999999999</v>
      </c>
      <c r="L14" s="35">
        <v>0</v>
      </c>
      <c r="M14" s="42">
        <f t="shared" si="1"/>
        <v>12.016999999999999</v>
      </c>
      <c r="N14" s="40">
        <v>0.43</v>
      </c>
      <c r="O14" s="40">
        <v>0</v>
      </c>
      <c r="P14" s="43">
        <f t="shared" si="2"/>
        <v>12.446999999999999</v>
      </c>
      <c r="Q14" s="77">
        <v>1.5</v>
      </c>
      <c r="R14" s="43">
        <f t="shared" si="3"/>
        <v>10.946999999999999</v>
      </c>
      <c r="S14" s="40">
        <v>0.43</v>
      </c>
      <c r="T14" s="44">
        <v>0</v>
      </c>
      <c r="U14" s="38"/>
      <c r="W14"/>
    </row>
    <row r="15" spans="1:24" ht="15" thickBot="1" x14ac:dyDescent="0.35">
      <c r="A15" s="39">
        <v>43991</v>
      </c>
      <c r="B15" s="30" t="s">
        <v>31</v>
      </c>
      <c r="C15" s="30"/>
      <c r="D15" s="40">
        <v>1.9759999999999998</v>
      </c>
      <c r="E15" s="40">
        <v>1.677</v>
      </c>
      <c r="F15" s="40">
        <v>0</v>
      </c>
      <c r="G15" s="40">
        <v>1.613</v>
      </c>
      <c r="H15" s="40">
        <v>0.246</v>
      </c>
      <c r="I15" s="40">
        <v>7</v>
      </c>
      <c r="J15" s="41">
        <v>0</v>
      </c>
      <c r="K15" s="42">
        <f t="shared" si="0"/>
        <v>12.512</v>
      </c>
      <c r="L15" s="35">
        <v>0</v>
      </c>
      <c r="M15" s="42">
        <f t="shared" si="1"/>
        <v>12.512</v>
      </c>
      <c r="N15" s="40">
        <v>0.42899999999999999</v>
      </c>
      <c r="O15" s="40">
        <v>0</v>
      </c>
      <c r="P15" s="43">
        <f t="shared" si="2"/>
        <v>12.941000000000001</v>
      </c>
      <c r="Q15" s="77">
        <v>1.56</v>
      </c>
      <c r="R15" s="43">
        <f t="shared" si="3"/>
        <v>11.381</v>
      </c>
      <c r="S15" s="40">
        <v>0.42899999999999999</v>
      </c>
      <c r="T15" s="44">
        <v>0</v>
      </c>
      <c r="U15" s="38"/>
      <c r="W15"/>
    </row>
    <row r="16" spans="1:24" ht="15" thickBot="1" x14ac:dyDescent="0.35">
      <c r="A16" s="39">
        <v>43992</v>
      </c>
      <c r="B16" s="30" t="s">
        <v>32</v>
      </c>
      <c r="C16" s="30"/>
      <c r="D16" s="40">
        <v>0.78800000000000003</v>
      </c>
      <c r="E16" s="40">
        <v>0.89500000000000002</v>
      </c>
      <c r="F16" s="40">
        <v>0</v>
      </c>
      <c r="G16" s="40">
        <v>0.84</v>
      </c>
      <c r="H16" s="40">
        <v>0.25</v>
      </c>
      <c r="I16" s="40">
        <v>9.94</v>
      </c>
      <c r="J16" s="41">
        <v>0</v>
      </c>
      <c r="K16" s="42">
        <f t="shared" si="0"/>
        <v>12.712999999999999</v>
      </c>
      <c r="L16" s="35">
        <v>0</v>
      </c>
      <c r="M16" s="42">
        <f t="shared" si="1"/>
        <v>12.712999999999999</v>
      </c>
      <c r="N16" s="40">
        <v>0.42799999999999999</v>
      </c>
      <c r="O16" s="40">
        <v>0</v>
      </c>
      <c r="P16" s="43">
        <f t="shared" si="2"/>
        <v>13.141</v>
      </c>
      <c r="Q16" s="77">
        <v>1.53</v>
      </c>
      <c r="R16" s="43">
        <f t="shared" si="3"/>
        <v>11.611000000000001</v>
      </c>
      <c r="S16" s="40">
        <v>0.42799999999999999</v>
      </c>
      <c r="T16" s="44">
        <v>0</v>
      </c>
      <c r="U16" s="38"/>
      <c r="W16"/>
    </row>
    <row r="17" spans="1:23" ht="15" thickBot="1" x14ac:dyDescent="0.35">
      <c r="A17" s="39">
        <v>43993</v>
      </c>
      <c r="B17" s="30" t="s">
        <v>33</v>
      </c>
      <c r="C17" s="30"/>
      <c r="D17" s="40">
        <v>0.86699999999999999</v>
      </c>
      <c r="E17" s="40">
        <v>1.1279999999999999</v>
      </c>
      <c r="F17" s="40">
        <v>4.8000000000000001E-2</v>
      </c>
      <c r="G17" s="40">
        <v>1.141</v>
      </c>
      <c r="H17" s="40">
        <v>0.33100000000000002</v>
      </c>
      <c r="I17" s="40">
        <v>9.9499999999999993</v>
      </c>
      <c r="J17" s="41">
        <v>0</v>
      </c>
      <c r="K17" s="42">
        <f t="shared" si="0"/>
        <v>13.465</v>
      </c>
      <c r="L17" s="35">
        <v>0</v>
      </c>
      <c r="M17" s="42">
        <f t="shared" si="1"/>
        <v>13.465</v>
      </c>
      <c r="N17" s="40">
        <v>0.42899999999999999</v>
      </c>
      <c r="O17" s="40">
        <v>0</v>
      </c>
      <c r="P17" s="43">
        <f t="shared" si="2"/>
        <v>13.894</v>
      </c>
      <c r="Q17" s="77">
        <v>1.53</v>
      </c>
      <c r="R17" s="43">
        <f t="shared" si="3"/>
        <v>12.364000000000001</v>
      </c>
      <c r="S17" s="40">
        <v>0.42899999999999999</v>
      </c>
      <c r="T17" s="44">
        <v>0</v>
      </c>
      <c r="U17" s="38"/>
      <c r="W17"/>
    </row>
    <row r="18" spans="1:23" ht="15" thickBot="1" x14ac:dyDescent="0.35">
      <c r="A18" s="39">
        <v>43994</v>
      </c>
      <c r="B18" s="30" t="s">
        <v>27</v>
      </c>
      <c r="C18" s="30"/>
      <c r="D18" s="40">
        <v>1.9570000000000001</v>
      </c>
      <c r="E18" s="40">
        <v>1.462</v>
      </c>
      <c r="F18" s="40">
        <v>0.113</v>
      </c>
      <c r="G18" s="40">
        <v>1.379</v>
      </c>
      <c r="H18" s="40">
        <v>0.313</v>
      </c>
      <c r="I18" s="40">
        <v>6.12</v>
      </c>
      <c r="J18" s="41">
        <v>0</v>
      </c>
      <c r="K18" s="42">
        <f t="shared" si="0"/>
        <v>11.343999999999999</v>
      </c>
      <c r="L18" s="35">
        <v>0</v>
      </c>
      <c r="M18" s="42">
        <f t="shared" si="1"/>
        <v>11.343999999999999</v>
      </c>
      <c r="N18" s="40">
        <v>0.14699999999999999</v>
      </c>
      <c r="O18" s="40">
        <v>0.92</v>
      </c>
      <c r="P18" s="43">
        <f t="shared" si="2"/>
        <v>12.411</v>
      </c>
      <c r="Q18" s="77">
        <v>1.55</v>
      </c>
      <c r="R18" s="43">
        <f t="shared" si="3"/>
        <v>10.860999999999999</v>
      </c>
      <c r="S18" s="40">
        <v>0.14699999999999999</v>
      </c>
      <c r="T18" s="44">
        <v>0.92</v>
      </c>
      <c r="U18" s="38"/>
      <c r="W18"/>
    </row>
    <row r="19" spans="1:23" ht="15" thickBot="1" x14ac:dyDescent="0.35">
      <c r="A19" s="39">
        <v>43995</v>
      </c>
      <c r="B19" s="30" t="s">
        <v>28</v>
      </c>
      <c r="C19" s="30"/>
      <c r="D19" s="40">
        <v>3.8980000000000001</v>
      </c>
      <c r="E19" s="40">
        <v>1.4670000000000001</v>
      </c>
      <c r="F19" s="40">
        <v>6.9000000000000006E-2</v>
      </c>
      <c r="G19" s="40">
        <v>1.19</v>
      </c>
      <c r="H19" s="40">
        <v>0.313</v>
      </c>
      <c r="I19" s="40">
        <v>5.07</v>
      </c>
      <c r="J19" s="41">
        <v>0</v>
      </c>
      <c r="K19" s="42">
        <f t="shared" si="0"/>
        <v>12.007000000000001</v>
      </c>
      <c r="L19" s="35">
        <v>0</v>
      </c>
      <c r="M19" s="42">
        <f t="shared" si="1"/>
        <v>12.007000000000001</v>
      </c>
      <c r="N19" s="40">
        <v>0</v>
      </c>
      <c r="O19" s="40">
        <v>1.44</v>
      </c>
      <c r="P19" s="43">
        <f t="shared" si="2"/>
        <v>13.447000000000001</v>
      </c>
      <c r="Q19" s="77">
        <v>1.52</v>
      </c>
      <c r="R19" s="43">
        <f t="shared" si="3"/>
        <v>11.927000000000001</v>
      </c>
      <c r="S19" s="40">
        <v>0</v>
      </c>
      <c r="T19" s="44">
        <v>1.44</v>
      </c>
      <c r="U19" s="38"/>
      <c r="W19"/>
    </row>
    <row r="20" spans="1:23" ht="15" thickBot="1" x14ac:dyDescent="0.35">
      <c r="A20" s="39">
        <v>43996</v>
      </c>
      <c r="B20" s="30" t="s">
        <v>29</v>
      </c>
      <c r="C20" s="30"/>
      <c r="D20" s="40">
        <v>4.1219999999999999</v>
      </c>
      <c r="E20" s="40">
        <v>1.591</v>
      </c>
      <c r="F20" s="40">
        <v>0.153</v>
      </c>
      <c r="G20" s="40">
        <v>1.1830000000000001</v>
      </c>
      <c r="H20" s="40">
        <v>0.313</v>
      </c>
      <c r="I20" s="40">
        <v>5.04</v>
      </c>
      <c r="J20" s="41">
        <v>0</v>
      </c>
      <c r="K20" s="42">
        <f t="shared" si="0"/>
        <v>12.401999999999999</v>
      </c>
      <c r="L20" s="35">
        <v>0</v>
      </c>
      <c r="M20" s="42">
        <f t="shared" si="1"/>
        <v>12.401999999999999</v>
      </c>
      <c r="N20" s="40">
        <v>0</v>
      </c>
      <c r="O20" s="40">
        <v>2.1739130434782608E-2</v>
      </c>
      <c r="P20" s="43">
        <f t="shared" si="2"/>
        <v>12.423739130434782</v>
      </c>
      <c r="Q20" s="77">
        <v>1.51</v>
      </c>
      <c r="R20" s="43">
        <f t="shared" si="3"/>
        <v>10.913739130434783</v>
      </c>
      <c r="S20" s="40">
        <v>0</v>
      </c>
      <c r="T20" s="44">
        <v>2.1739130434782608E-2</v>
      </c>
      <c r="U20" s="38"/>
      <c r="W20"/>
    </row>
    <row r="21" spans="1:23" ht="15" thickBot="1" x14ac:dyDescent="0.35">
      <c r="A21" s="39">
        <v>43997</v>
      </c>
      <c r="B21" s="30" t="s">
        <v>30</v>
      </c>
      <c r="C21" s="30"/>
      <c r="D21" s="40">
        <v>4.0590000000000002</v>
      </c>
      <c r="E21" s="40">
        <v>1.5129999999999999</v>
      </c>
      <c r="F21" s="40">
        <v>0.10299999999999999</v>
      </c>
      <c r="G21" s="40">
        <v>1.169</v>
      </c>
      <c r="H21" s="40">
        <v>0.312</v>
      </c>
      <c r="I21" s="40">
        <v>7.02</v>
      </c>
      <c r="J21" s="41">
        <v>0</v>
      </c>
      <c r="K21" s="42">
        <f t="shared" si="0"/>
        <v>14.175999999999998</v>
      </c>
      <c r="L21" s="35">
        <v>0</v>
      </c>
      <c r="M21" s="42">
        <f t="shared" si="1"/>
        <v>14.175999999999998</v>
      </c>
      <c r="N21" s="40">
        <v>6.7000000000000004E-2</v>
      </c>
      <c r="O21" s="40">
        <v>1.21</v>
      </c>
      <c r="P21" s="43">
        <f t="shared" si="2"/>
        <v>15.452999999999999</v>
      </c>
      <c r="Q21" s="77">
        <v>2.04</v>
      </c>
      <c r="R21" s="43">
        <f t="shared" si="3"/>
        <v>13.413</v>
      </c>
      <c r="S21" s="40">
        <v>6.7000000000000004E-2</v>
      </c>
      <c r="T21" s="44">
        <v>1.21</v>
      </c>
      <c r="U21" s="38"/>
      <c r="W21"/>
    </row>
    <row r="22" spans="1:23" ht="15" thickBot="1" x14ac:dyDescent="0.35">
      <c r="A22" s="39">
        <v>43998</v>
      </c>
      <c r="B22" s="30" t="s">
        <v>31</v>
      </c>
      <c r="C22" s="30"/>
      <c r="D22" s="40">
        <v>3.7240000000000002</v>
      </c>
      <c r="E22" s="40">
        <v>1.583</v>
      </c>
      <c r="F22" s="40">
        <v>0.152</v>
      </c>
      <c r="G22" s="40">
        <v>1.246</v>
      </c>
      <c r="H22" s="40">
        <v>0.312</v>
      </c>
      <c r="I22" s="40">
        <v>9.85</v>
      </c>
      <c r="J22" s="41">
        <v>0</v>
      </c>
      <c r="K22" s="42">
        <f t="shared" si="0"/>
        <v>16.867000000000001</v>
      </c>
      <c r="L22" s="35">
        <v>0</v>
      </c>
      <c r="M22" s="42">
        <f t="shared" si="1"/>
        <v>16.867000000000001</v>
      </c>
      <c r="N22" s="40">
        <v>0.27600000000000002</v>
      </c>
      <c r="O22" s="40">
        <v>0.98</v>
      </c>
      <c r="P22" s="43">
        <f t="shared" si="2"/>
        <v>18.123000000000001</v>
      </c>
      <c r="Q22" s="77">
        <v>2.2599999999999998</v>
      </c>
      <c r="R22" s="43">
        <f t="shared" si="3"/>
        <v>15.863000000000001</v>
      </c>
      <c r="S22" s="40">
        <v>0.27600000000000002</v>
      </c>
      <c r="T22" s="44">
        <v>0.98</v>
      </c>
      <c r="U22" s="38"/>
      <c r="W22"/>
    </row>
    <row r="23" spans="1:23" ht="15" thickBot="1" x14ac:dyDescent="0.35">
      <c r="A23" s="39">
        <v>43999</v>
      </c>
      <c r="B23" s="30" t="s">
        <v>32</v>
      </c>
      <c r="C23" s="30"/>
      <c r="D23" s="40">
        <v>3.7549999999999999</v>
      </c>
      <c r="E23" s="40">
        <v>1.58</v>
      </c>
      <c r="F23" s="40">
        <v>0.152</v>
      </c>
      <c r="G23" s="40">
        <v>1.198</v>
      </c>
      <c r="H23" s="40">
        <v>0.312</v>
      </c>
      <c r="I23" s="40">
        <v>9.4499999999999993</v>
      </c>
      <c r="J23" s="41">
        <v>0</v>
      </c>
      <c r="K23" s="42">
        <f t="shared" si="0"/>
        <v>16.446999999999999</v>
      </c>
      <c r="L23" s="35">
        <v>0</v>
      </c>
      <c r="M23" s="42">
        <f t="shared" si="1"/>
        <v>16.446999999999999</v>
      </c>
      <c r="N23" s="40">
        <v>0.115</v>
      </c>
      <c r="O23" s="40">
        <v>1.45</v>
      </c>
      <c r="P23" s="43">
        <f t="shared" si="2"/>
        <v>18.011999999999997</v>
      </c>
      <c r="Q23" s="77">
        <v>2.2599999999999998</v>
      </c>
      <c r="R23" s="43">
        <f t="shared" si="3"/>
        <v>15.751999999999997</v>
      </c>
      <c r="S23" s="40">
        <v>0.115</v>
      </c>
      <c r="T23" s="44">
        <v>1.45</v>
      </c>
      <c r="U23" s="38"/>
      <c r="W23"/>
    </row>
    <row r="24" spans="1:23" ht="15" thickBot="1" x14ac:dyDescent="0.35">
      <c r="A24" s="39">
        <v>44000</v>
      </c>
      <c r="B24" s="30" t="s">
        <v>33</v>
      </c>
      <c r="C24" s="30"/>
      <c r="D24" s="40">
        <v>3.2959999999999998</v>
      </c>
      <c r="E24" s="40">
        <v>0.998</v>
      </c>
      <c r="F24" s="40">
        <v>8.1000000000000003E-2</v>
      </c>
      <c r="G24" s="40">
        <v>1.304</v>
      </c>
      <c r="H24" s="40">
        <v>0.311</v>
      </c>
      <c r="I24" s="40">
        <v>5.94</v>
      </c>
      <c r="J24" s="41">
        <v>0</v>
      </c>
      <c r="K24" s="42">
        <f t="shared" si="0"/>
        <v>11.93</v>
      </c>
      <c r="L24" s="35">
        <v>0</v>
      </c>
      <c r="M24" s="42">
        <f t="shared" si="1"/>
        <v>11.93</v>
      </c>
      <c r="N24" s="40">
        <v>0</v>
      </c>
      <c r="O24" s="40">
        <v>1.45</v>
      </c>
      <c r="P24" s="43">
        <f t="shared" si="2"/>
        <v>13.379999999999999</v>
      </c>
      <c r="Q24" s="77">
        <v>2.2400000000000002</v>
      </c>
      <c r="R24" s="43">
        <f t="shared" si="3"/>
        <v>11.139999999999999</v>
      </c>
      <c r="S24" s="40">
        <v>0</v>
      </c>
      <c r="T24" s="44">
        <v>1.45</v>
      </c>
      <c r="U24" s="38"/>
      <c r="W24"/>
    </row>
    <row r="25" spans="1:23" ht="15" thickBot="1" x14ac:dyDescent="0.35">
      <c r="A25" s="39">
        <v>44001</v>
      </c>
      <c r="B25" s="30" t="s">
        <v>27</v>
      </c>
      <c r="C25" s="30"/>
      <c r="D25" s="40">
        <v>2.4140000000000001</v>
      </c>
      <c r="E25" s="40">
        <v>0.51</v>
      </c>
      <c r="F25" s="40">
        <v>0</v>
      </c>
      <c r="G25" s="40">
        <v>1.0629999999999999</v>
      </c>
      <c r="H25" s="40">
        <v>0.311</v>
      </c>
      <c r="I25" s="40">
        <v>4.93</v>
      </c>
      <c r="J25" s="41">
        <v>0</v>
      </c>
      <c r="K25" s="42">
        <f t="shared" si="0"/>
        <v>9.2279999999999998</v>
      </c>
      <c r="L25" s="35">
        <v>0</v>
      </c>
      <c r="M25" s="42">
        <f t="shared" si="1"/>
        <v>9.2279999999999998</v>
      </c>
      <c r="N25" s="40">
        <v>0</v>
      </c>
      <c r="O25" s="40">
        <v>1.49</v>
      </c>
      <c r="P25" s="43">
        <f t="shared" si="2"/>
        <v>10.718</v>
      </c>
      <c r="Q25" s="77">
        <v>2.2799999999999998</v>
      </c>
      <c r="R25" s="43">
        <f t="shared" si="3"/>
        <v>8.4380000000000006</v>
      </c>
      <c r="S25" s="40">
        <v>0</v>
      </c>
      <c r="T25" s="44">
        <v>1.49</v>
      </c>
      <c r="U25" s="38"/>
      <c r="W25"/>
    </row>
    <row r="26" spans="1:23" ht="15" thickBot="1" x14ac:dyDescent="0.35">
      <c r="A26" s="39">
        <v>44002</v>
      </c>
      <c r="B26" s="30" t="s">
        <v>28</v>
      </c>
      <c r="C26" s="30"/>
      <c r="D26" s="40">
        <v>4.2080000000000002</v>
      </c>
      <c r="E26" s="40">
        <v>1.81</v>
      </c>
      <c r="F26" s="40">
        <v>8.1000000000000003E-2</v>
      </c>
      <c r="G26" s="40">
        <v>0.90100000000000002</v>
      </c>
      <c r="H26" s="40">
        <v>3.1099999999999999E-2</v>
      </c>
      <c r="I26" s="40">
        <v>4.93</v>
      </c>
      <c r="J26" s="41">
        <v>0</v>
      </c>
      <c r="K26" s="42">
        <f t="shared" si="0"/>
        <v>11.961100000000002</v>
      </c>
      <c r="L26" s="35">
        <v>0</v>
      </c>
      <c r="M26" s="42">
        <f t="shared" si="1"/>
        <v>11.961100000000002</v>
      </c>
      <c r="N26" s="40">
        <v>0</v>
      </c>
      <c r="O26" s="40">
        <v>1.57</v>
      </c>
      <c r="P26" s="43">
        <f t="shared" si="2"/>
        <v>13.531100000000002</v>
      </c>
      <c r="Q26" s="77">
        <v>2.2599999999999998</v>
      </c>
      <c r="R26" s="43">
        <f t="shared" si="3"/>
        <v>11.271100000000002</v>
      </c>
      <c r="S26" s="40">
        <v>0</v>
      </c>
      <c r="T26" s="44">
        <v>1.57</v>
      </c>
      <c r="U26" s="38"/>
      <c r="W26"/>
    </row>
    <row r="27" spans="1:23" ht="15" thickBot="1" x14ac:dyDescent="0.35">
      <c r="A27" s="39">
        <v>44003</v>
      </c>
      <c r="B27" s="30" t="s">
        <v>29</v>
      </c>
      <c r="C27" s="30"/>
      <c r="D27" s="40">
        <v>5.3650000000000002</v>
      </c>
      <c r="E27" s="40">
        <v>1.5680000000000001</v>
      </c>
      <c r="F27" s="40">
        <v>0.14199999999999999</v>
      </c>
      <c r="G27" s="40">
        <v>1.103</v>
      </c>
      <c r="H27" s="40">
        <v>0.311</v>
      </c>
      <c r="I27" s="40">
        <v>4.9400000000000004</v>
      </c>
      <c r="J27" s="41">
        <v>0</v>
      </c>
      <c r="K27" s="42">
        <f t="shared" si="0"/>
        <v>13.429000000000002</v>
      </c>
      <c r="L27" s="35">
        <v>0</v>
      </c>
      <c r="M27" s="42">
        <f t="shared" si="1"/>
        <v>13.429000000000002</v>
      </c>
      <c r="N27" s="40">
        <v>0</v>
      </c>
      <c r="O27" s="40">
        <v>1.51</v>
      </c>
      <c r="P27" s="43">
        <f t="shared" si="2"/>
        <v>14.939000000000002</v>
      </c>
      <c r="Q27" s="77">
        <v>2.27</v>
      </c>
      <c r="R27" s="43">
        <f t="shared" si="3"/>
        <v>12.669000000000002</v>
      </c>
      <c r="S27" s="40">
        <v>0</v>
      </c>
      <c r="T27" s="44">
        <v>1.51</v>
      </c>
      <c r="U27" s="38"/>
      <c r="W27"/>
    </row>
    <row r="28" spans="1:23" ht="15" thickBot="1" x14ac:dyDescent="0.35">
      <c r="A28" s="39">
        <v>44004</v>
      </c>
      <c r="B28" s="30" t="s">
        <v>30</v>
      </c>
      <c r="C28" s="30"/>
      <c r="D28" s="40">
        <v>5.0350000000000001</v>
      </c>
      <c r="E28" s="40">
        <v>1.506</v>
      </c>
      <c r="F28" s="40">
        <v>0.105</v>
      </c>
      <c r="G28" s="40">
        <v>1.1910000000000001</v>
      </c>
      <c r="H28" s="40">
        <v>0.311</v>
      </c>
      <c r="I28" s="40">
        <v>6.88</v>
      </c>
      <c r="J28" s="41">
        <v>0</v>
      </c>
      <c r="K28" s="42">
        <f t="shared" si="0"/>
        <v>15.028000000000002</v>
      </c>
      <c r="L28" s="35">
        <v>0</v>
      </c>
      <c r="M28" s="42">
        <f t="shared" si="1"/>
        <v>15.028000000000002</v>
      </c>
      <c r="N28" s="40">
        <v>0</v>
      </c>
      <c r="O28" s="40">
        <v>1.52</v>
      </c>
      <c r="P28" s="43">
        <f t="shared" si="2"/>
        <v>16.548000000000002</v>
      </c>
      <c r="Q28" s="77">
        <v>2.2599999999999998</v>
      </c>
      <c r="R28" s="43">
        <f t="shared" si="3"/>
        <v>14.288000000000002</v>
      </c>
      <c r="S28" s="40">
        <v>0</v>
      </c>
      <c r="T28" s="44">
        <v>1.52</v>
      </c>
      <c r="U28" s="38"/>
      <c r="W28"/>
    </row>
    <row r="29" spans="1:23" ht="15" thickBot="1" x14ac:dyDescent="0.35">
      <c r="A29" s="39">
        <v>44005</v>
      </c>
      <c r="B29" s="30" t="s">
        <v>31</v>
      </c>
      <c r="C29" s="30"/>
      <c r="D29" s="40">
        <v>2.835</v>
      </c>
      <c r="E29" s="40">
        <v>1.6719999999999999</v>
      </c>
      <c r="F29" s="40">
        <v>0.154</v>
      </c>
      <c r="G29" s="40">
        <v>1.212</v>
      </c>
      <c r="H29" s="40">
        <v>0.311</v>
      </c>
      <c r="I29" s="40">
        <v>9.2799999999999994</v>
      </c>
      <c r="J29" s="41">
        <v>0</v>
      </c>
      <c r="K29" s="42">
        <f t="shared" si="0"/>
        <v>15.463999999999999</v>
      </c>
      <c r="L29" s="35">
        <v>0</v>
      </c>
      <c r="M29" s="42">
        <f t="shared" si="1"/>
        <v>15.463999999999999</v>
      </c>
      <c r="N29" s="40">
        <v>0</v>
      </c>
      <c r="O29" s="40">
        <v>1.53</v>
      </c>
      <c r="P29" s="43">
        <f t="shared" si="2"/>
        <v>16.994</v>
      </c>
      <c r="Q29" s="77">
        <v>2.2599999999999998</v>
      </c>
      <c r="R29" s="43">
        <f t="shared" si="3"/>
        <v>14.734</v>
      </c>
      <c r="S29" s="40">
        <v>0</v>
      </c>
      <c r="T29" s="44">
        <v>1.53</v>
      </c>
      <c r="U29" s="38"/>
      <c r="W29"/>
    </row>
    <row r="30" spans="1:23" ht="15" thickBot="1" x14ac:dyDescent="0.35">
      <c r="A30" s="39">
        <v>44006</v>
      </c>
      <c r="B30" s="30" t="s">
        <v>32</v>
      </c>
      <c r="C30" s="30"/>
      <c r="D30" s="40">
        <v>4.0750000000000002</v>
      </c>
      <c r="E30" s="40">
        <v>1.663</v>
      </c>
      <c r="F30" s="40">
        <v>0.153</v>
      </c>
      <c r="G30" s="40">
        <v>1.325</v>
      </c>
      <c r="H30" s="40">
        <v>0.311</v>
      </c>
      <c r="I30" s="40">
        <v>10.86</v>
      </c>
      <c r="J30" s="41">
        <v>0</v>
      </c>
      <c r="K30" s="42">
        <f t="shared" si="0"/>
        <v>18.387</v>
      </c>
      <c r="L30" s="35">
        <v>0</v>
      </c>
      <c r="M30" s="42">
        <f t="shared" si="1"/>
        <v>18.387</v>
      </c>
      <c r="N30" s="40">
        <v>0</v>
      </c>
      <c r="O30" s="40">
        <v>1.33</v>
      </c>
      <c r="P30" s="43">
        <f t="shared" si="2"/>
        <v>19.716999999999999</v>
      </c>
      <c r="Q30" s="77">
        <v>2.27</v>
      </c>
      <c r="R30" s="43">
        <f t="shared" si="3"/>
        <v>17.446999999999999</v>
      </c>
      <c r="S30" s="40">
        <v>0</v>
      </c>
      <c r="T30" s="44">
        <v>1.33</v>
      </c>
      <c r="U30" s="38"/>
      <c r="W30"/>
    </row>
    <row r="31" spans="1:23" ht="15" thickBot="1" x14ac:dyDescent="0.35">
      <c r="A31" s="39">
        <v>44007</v>
      </c>
      <c r="B31" s="30" t="s">
        <v>33</v>
      </c>
      <c r="C31" s="30"/>
      <c r="D31" s="40">
        <v>2.8029999999999999</v>
      </c>
      <c r="E31" s="40">
        <v>1.4770000000000001</v>
      </c>
      <c r="F31" s="40">
        <v>0.14599999999999999</v>
      </c>
      <c r="G31" s="40">
        <v>1.161</v>
      </c>
      <c r="H31" s="40">
        <v>0.31</v>
      </c>
      <c r="I31" s="40">
        <v>2.14</v>
      </c>
      <c r="J31" s="41">
        <v>0</v>
      </c>
      <c r="K31" s="42">
        <f t="shared" si="0"/>
        <v>8.036999999999999</v>
      </c>
      <c r="L31" s="35">
        <v>0</v>
      </c>
      <c r="M31" s="42">
        <f t="shared" si="1"/>
        <v>8.036999999999999</v>
      </c>
      <c r="N31" s="40">
        <v>0</v>
      </c>
      <c r="O31" s="40">
        <v>1.44</v>
      </c>
      <c r="P31" s="43">
        <f t="shared" si="2"/>
        <v>9.4769999999999985</v>
      </c>
      <c r="Q31" s="77">
        <v>2.2599999999999998</v>
      </c>
      <c r="R31" s="43">
        <f t="shared" si="3"/>
        <v>7.2169999999999987</v>
      </c>
      <c r="S31" s="40">
        <v>0</v>
      </c>
      <c r="T31" s="44">
        <v>1.44</v>
      </c>
      <c r="U31" s="38"/>
      <c r="W31"/>
    </row>
    <row r="32" spans="1:23" ht="15" thickBot="1" x14ac:dyDescent="0.35">
      <c r="A32" s="39">
        <v>44008</v>
      </c>
      <c r="B32" s="30" t="s">
        <v>27</v>
      </c>
      <c r="C32" s="30"/>
      <c r="D32" s="40">
        <v>3.2639999999999998</v>
      </c>
      <c r="E32" s="40">
        <v>1.593</v>
      </c>
      <c r="F32" s="40">
        <v>0.153</v>
      </c>
      <c r="G32" s="40">
        <v>1.1970000000000001</v>
      </c>
      <c r="H32" s="40">
        <v>0.309</v>
      </c>
      <c r="I32" s="40">
        <v>5.25</v>
      </c>
      <c r="J32" s="41">
        <v>0</v>
      </c>
      <c r="K32" s="42">
        <f t="shared" si="0"/>
        <v>11.765999999999998</v>
      </c>
      <c r="L32" s="35">
        <v>0</v>
      </c>
      <c r="M32" s="42">
        <f t="shared" si="1"/>
        <v>11.765999999999998</v>
      </c>
      <c r="N32" s="40">
        <v>0</v>
      </c>
      <c r="O32" s="40">
        <v>1.45</v>
      </c>
      <c r="P32" s="43">
        <f t="shared" si="2"/>
        <v>13.215999999999998</v>
      </c>
      <c r="Q32" s="77">
        <v>2.2599999999999998</v>
      </c>
      <c r="R32" s="43">
        <f t="shared" si="3"/>
        <v>10.955999999999998</v>
      </c>
      <c r="S32" s="40">
        <v>0</v>
      </c>
      <c r="T32" s="44">
        <v>1.45</v>
      </c>
      <c r="U32" s="38"/>
      <c r="W32"/>
    </row>
    <row r="33" spans="1:23" ht="15" thickBot="1" x14ac:dyDescent="0.35">
      <c r="A33" s="39">
        <v>44009</v>
      </c>
      <c r="B33" s="30" t="s">
        <v>28</v>
      </c>
      <c r="C33" s="30"/>
      <c r="D33" s="40">
        <v>3.8010000000000002</v>
      </c>
      <c r="E33" s="40">
        <v>1.6890000000000001</v>
      </c>
      <c r="F33" s="40">
        <v>0.153</v>
      </c>
      <c r="G33" s="40">
        <v>1.264</v>
      </c>
      <c r="H33" s="40">
        <v>0.309</v>
      </c>
      <c r="I33" s="40">
        <v>5.25</v>
      </c>
      <c r="J33" s="41">
        <v>0</v>
      </c>
      <c r="K33" s="42">
        <f t="shared" si="0"/>
        <v>12.466000000000001</v>
      </c>
      <c r="L33" s="35">
        <v>0</v>
      </c>
      <c r="M33" s="42">
        <f t="shared" si="1"/>
        <v>12.466000000000001</v>
      </c>
      <c r="N33" s="40">
        <v>0</v>
      </c>
      <c r="O33" s="40">
        <v>1.45</v>
      </c>
      <c r="P33" s="43">
        <f t="shared" si="2"/>
        <v>13.916</v>
      </c>
      <c r="Q33" s="77">
        <v>2.27</v>
      </c>
      <c r="R33" s="43">
        <f t="shared" si="3"/>
        <v>11.646000000000001</v>
      </c>
      <c r="S33" s="40">
        <v>0</v>
      </c>
      <c r="T33" s="44">
        <v>1.45</v>
      </c>
      <c r="U33" s="38"/>
      <c r="W33"/>
    </row>
    <row r="34" spans="1:23" ht="15" thickBot="1" x14ac:dyDescent="0.35">
      <c r="A34" s="39">
        <v>44010</v>
      </c>
      <c r="B34" s="30" t="s">
        <v>29</v>
      </c>
      <c r="C34" s="30"/>
      <c r="D34" s="40">
        <v>5.0709999999999997</v>
      </c>
      <c r="E34" s="40">
        <v>1.635</v>
      </c>
      <c r="F34" s="40">
        <v>0.14099999999999999</v>
      </c>
      <c r="G34" s="40">
        <v>1.2230000000000001</v>
      </c>
      <c r="H34" s="40">
        <v>0.309</v>
      </c>
      <c r="I34" s="40">
        <v>5.25</v>
      </c>
      <c r="J34" s="41">
        <v>0</v>
      </c>
      <c r="K34" s="42">
        <f t="shared" si="0"/>
        <v>13.629</v>
      </c>
      <c r="L34" s="35">
        <v>0</v>
      </c>
      <c r="M34" s="42">
        <f t="shared" si="1"/>
        <v>13.629</v>
      </c>
      <c r="N34" s="40">
        <v>0</v>
      </c>
      <c r="O34" s="40">
        <v>1.46</v>
      </c>
      <c r="P34" s="43">
        <f t="shared" si="2"/>
        <v>15.088999999999999</v>
      </c>
      <c r="Q34" s="77">
        <v>2.2599999999999998</v>
      </c>
      <c r="R34" s="43">
        <f t="shared" si="3"/>
        <v>12.828999999999999</v>
      </c>
      <c r="S34" s="40">
        <v>0</v>
      </c>
      <c r="T34" s="44">
        <v>1.46</v>
      </c>
      <c r="U34" s="38"/>
      <c r="W34"/>
    </row>
    <row r="35" spans="1:23" ht="15" thickBot="1" x14ac:dyDescent="0.35">
      <c r="A35" s="39">
        <v>44011</v>
      </c>
      <c r="B35" s="30" t="s">
        <v>30</v>
      </c>
      <c r="C35" s="30"/>
      <c r="D35" s="40">
        <v>4.76</v>
      </c>
      <c r="E35" s="40">
        <v>1.7150000000000001</v>
      </c>
      <c r="F35" s="40">
        <v>0.153</v>
      </c>
      <c r="G35" s="40">
        <v>1.266</v>
      </c>
      <c r="H35" s="40">
        <v>0.309</v>
      </c>
      <c r="I35" s="40">
        <v>8.1199999999999992</v>
      </c>
      <c r="J35" s="41">
        <v>0</v>
      </c>
      <c r="K35" s="42">
        <f t="shared" si="0"/>
        <v>16.323</v>
      </c>
      <c r="L35" s="35">
        <v>0</v>
      </c>
      <c r="M35" s="42">
        <f t="shared" si="1"/>
        <v>16.323</v>
      </c>
      <c r="N35" s="40">
        <v>0</v>
      </c>
      <c r="O35" s="40">
        <v>1.45</v>
      </c>
      <c r="P35" s="43">
        <f t="shared" si="2"/>
        <v>17.773</v>
      </c>
      <c r="Q35" s="77">
        <v>2.2599999999999998</v>
      </c>
      <c r="R35" s="43">
        <f t="shared" si="3"/>
        <v>15.513</v>
      </c>
      <c r="S35" s="40">
        <v>0</v>
      </c>
      <c r="T35" s="44">
        <v>1.45</v>
      </c>
      <c r="U35" s="38"/>
      <c r="W35"/>
    </row>
    <row r="36" spans="1:23" ht="15" thickBot="1" x14ac:dyDescent="0.35">
      <c r="A36" s="39">
        <v>44012</v>
      </c>
      <c r="B36" s="30" t="s">
        <v>31</v>
      </c>
      <c r="C36" s="45"/>
      <c r="D36" s="40">
        <v>3.6579999999999999</v>
      </c>
      <c r="E36" s="40">
        <v>1.643</v>
      </c>
      <c r="F36" s="40">
        <v>0.153</v>
      </c>
      <c r="G36" s="40">
        <v>1.577</v>
      </c>
      <c r="H36" s="40">
        <v>0</v>
      </c>
      <c r="I36" s="40">
        <v>10.130000000000001</v>
      </c>
      <c r="J36" s="47">
        <v>0</v>
      </c>
      <c r="K36" s="48">
        <f t="shared" si="0"/>
        <v>17.161000000000001</v>
      </c>
      <c r="L36" s="35">
        <v>0</v>
      </c>
      <c r="M36" s="48">
        <f t="shared" si="1"/>
        <v>17.161000000000001</v>
      </c>
      <c r="N36" s="46">
        <v>0</v>
      </c>
      <c r="O36" s="46">
        <v>1.5</v>
      </c>
      <c r="P36" s="49">
        <f t="shared" si="2"/>
        <v>18.661000000000001</v>
      </c>
      <c r="Q36" s="77">
        <v>2.2599999999999998</v>
      </c>
      <c r="R36" s="49">
        <f t="shared" si="3"/>
        <v>16.401000000000003</v>
      </c>
      <c r="S36" s="46">
        <v>0</v>
      </c>
      <c r="T36" s="50">
        <v>1.5</v>
      </c>
      <c r="U36" s="38"/>
      <c r="W36"/>
    </row>
    <row r="37" spans="1:23" ht="15.75" customHeight="1" thickBot="1" x14ac:dyDescent="0.35">
      <c r="A37" s="51"/>
      <c r="B37" s="52"/>
      <c r="C37" s="52" t="s">
        <v>34</v>
      </c>
      <c r="D37" s="53">
        <f t="shared" ref="D37:T37" si="4">SUM(D7:D36)</f>
        <v>103.10899999999998</v>
      </c>
      <c r="E37" s="54">
        <f t="shared" si="4"/>
        <v>46.335999999999999</v>
      </c>
      <c r="F37" s="54">
        <f t="shared" si="4"/>
        <v>2.9539999999999997</v>
      </c>
      <c r="G37" s="54">
        <f t="shared" si="4"/>
        <v>41.02</v>
      </c>
      <c r="H37" s="54">
        <f t="shared" si="4"/>
        <v>7.783100000000001</v>
      </c>
      <c r="I37" s="55">
        <f t="shared" si="4"/>
        <v>205.76999999999998</v>
      </c>
      <c r="J37" s="54">
        <f t="shared" si="4"/>
        <v>0</v>
      </c>
      <c r="K37" s="56">
        <f t="shared" si="4"/>
        <v>406.97210000000001</v>
      </c>
      <c r="L37" s="54">
        <f t="shared" si="4"/>
        <v>0</v>
      </c>
      <c r="M37" s="57">
        <f t="shared" si="4"/>
        <v>406.97210000000001</v>
      </c>
      <c r="N37" s="53">
        <f t="shared" si="4"/>
        <v>11.045000000000002</v>
      </c>
      <c r="O37" s="55">
        <f t="shared" si="4"/>
        <v>25.17173913043478</v>
      </c>
      <c r="P37" s="58">
        <f t="shared" si="4"/>
        <v>443.18883913043481</v>
      </c>
      <c r="Q37" s="59">
        <f t="shared" si="4"/>
        <v>60.779999999999994</v>
      </c>
      <c r="R37" s="60">
        <f t="shared" si="4"/>
        <v>382.40883913043473</v>
      </c>
      <c r="S37" s="61">
        <f t="shared" si="4"/>
        <v>11.045000000000002</v>
      </c>
      <c r="T37" s="62">
        <f t="shared" si="4"/>
        <v>25.17173913043478</v>
      </c>
      <c r="U37" s="63"/>
      <c r="W37"/>
    </row>
    <row r="38" spans="1:23" ht="15" thickBot="1" x14ac:dyDescent="0.35">
      <c r="U38" s="3"/>
      <c r="W38"/>
    </row>
    <row r="39" spans="1:23" ht="15" thickBot="1" x14ac:dyDescent="0.35">
      <c r="A39" t="s">
        <v>35</v>
      </c>
      <c r="B39" s="21"/>
      <c r="C39" s="21"/>
      <c r="D39" s="64">
        <f t="shared" ref="D39:K39" si="5">+D37/$P37</f>
        <v>0.23265251941431223</v>
      </c>
      <c r="E39" s="65">
        <f t="shared" si="5"/>
        <v>0.10455136932354667</v>
      </c>
      <c r="F39" s="65">
        <f t="shared" si="5"/>
        <v>6.6653303043369477E-3</v>
      </c>
      <c r="G39" s="65">
        <f t="shared" si="5"/>
        <v>9.2556482425152894E-2</v>
      </c>
      <c r="H39" s="65">
        <f t="shared" si="5"/>
        <v>1.7561588453515541E-2</v>
      </c>
      <c r="I39" s="65">
        <f t="shared" si="5"/>
        <v>0.46429418304787196</v>
      </c>
      <c r="J39" s="65">
        <f t="shared" si="5"/>
        <v>0</v>
      </c>
      <c r="K39" s="65">
        <f t="shared" si="5"/>
        <v>0.9182814729687363</v>
      </c>
      <c r="L39" s="65"/>
      <c r="M39" s="65"/>
      <c r="N39" s="65">
        <f>+N37/$P37</f>
        <v>2.492165646966879E-2</v>
      </c>
      <c r="O39" s="65">
        <f>+O37/$P37</f>
        <v>5.6796870561594832E-2</v>
      </c>
      <c r="P39" s="66">
        <f>+P37/$P37</f>
        <v>1</v>
      </c>
      <c r="R39" s="67">
        <f>1-(T39+S39)</f>
        <v>0.90529314329452071</v>
      </c>
      <c r="T39" s="68">
        <f>+(T37+S37)/R37</f>
        <v>9.4706856705479334E-2</v>
      </c>
      <c r="U39" s="3"/>
      <c r="W39"/>
    </row>
    <row r="40" spans="1:23" x14ac:dyDescent="0.3">
      <c r="A40" s="21"/>
      <c r="B40" s="21"/>
      <c r="C40" s="69"/>
      <c r="E40" s="70"/>
      <c r="F40" s="70"/>
      <c r="G40" s="70"/>
      <c r="H40" s="70"/>
      <c r="I40" s="70"/>
      <c r="J40" s="70"/>
      <c r="K40" s="70"/>
      <c r="L40" s="70"/>
      <c r="M40" s="70"/>
      <c r="N40" s="70"/>
      <c r="R40" t="s">
        <v>36</v>
      </c>
      <c r="T40" t="s">
        <v>37</v>
      </c>
      <c r="U40" s="3"/>
      <c r="W40"/>
    </row>
    <row r="41" spans="1:23" x14ac:dyDescent="0.3">
      <c r="L41" s="71"/>
      <c r="M41" s="71"/>
      <c r="N41" s="71"/>
      <c r="V41" s="3"/>
      <c r="W41"/>
    </row>
    <row r="42" spans="1:23" x14ac:dyDescent="0.3">
      <c r="V42" s="3"/>
      <c r="W42"/>
    </row>
    <row r="43" spans="1:23" x14ac:dyDescent="0.3">
      <c r="P43" s="71"/>
      <c r="V43" s="3"/>
      <c r="W43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zoomScale="60" zoomScaleNormal="60" workbookViewId="0">
      <selection activeCell="B5" sqref="B5"/>
    </sheetView>
  </sheetViews>
  <sheetFormatPr defaultRowHeight="14.4" x14ac:dyDescent="0.3"/>
  <cols>
    <col min="1" max="1" width="17.6640625" bestFit="1" customWidth="1"/>
    <col min="3" max="3" width="9.33203125" bestFit="1" customWidth="1"/>
    <col min="4" max="4" width="13.44140625" customWidth="1"/>
    <col min="5" max="5" width="10.33203125" customWidth="1"/>
    <col min="6" max="6" width="9.33203125" customWidth="1"/>
    <col min="7" max="7" width="12.88671875" bestFit="1" customWidth="1"/>
    <col min="8" max="8" width="9.33203125" bestFit="1" customWidth="1"/>
    <col min="9" max="9" width="10.88671875" customWidth="1"/>
    <col min="10" max="10" width="10.109375" bestFit="1" customWidth="1"/>
    <col min="11" max="11" width="12.44140625" customWidth="1"/>
    <col min="12" max="12" width="10" customWidth="1"/>
    <col min="13" max="13" width="13.44140625" bestFit="1" customWidth="1"/>
    <col min="14" max="14" width="8.44140625" customWidth="1"/>
    <col min="15" max="15" width="11" customWidth="1"/>
    <col min="16" max="16" width="10.88671875" customWidth="1"/>
    <col min="17" max="17" width="11.33203125" customWidth="1"/>
    <col min="18" max="18" width="19.33203125" customWidth="1"/>
    <col min="19" max="19" width="10.44140625" customWidth="1"/>
    <col min="20" max="20" width="11.88671875" customWidth="1"/>
    <col min="21" max="22" width="9.33203125" bestFit="1" customWidth="1"/>
    <col min="23" max="23" width="14.44140625" style="3" customWidth="1"/>
  </cols>
  <sheetData>
    <row r="1" spans="1:24" ht="25.8" x14ac:dyDescent="0.3">
      <c r="A1" s="140" t="s">
        <v>0</v>
      </c>
      <c r="B1" s="141"/>
      <c r="C1" s="141"/>
      <c r="D1" s="141"/>
      <c r="E1" s="141"/>
      <c r="F1" s="141"/>
      <c r="G1" s="141"/>
      <c r="H1" s="141"/>
      <c r="I1" s="14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5">
      <c r="A2" s="143"/>
      <c r="B2" s="144"/>
      <c r="C2" s="144"/>
      <c r="D2" s="144"/>
      <c r="E2" s="144"/>
      <c r="F2" s="144"/>
      <c r="G2" s="144"/>
      <c r="H2" s="144"/>
      <c r="I2" s="145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6.4" thickBot="1" x14ac:dyDescent="0.35">
      <c r="A3" s="72"/>
      <c r="B3" s="73"/>
      <c r="C3" s="73"/>
      <c r="D3" s="74">
        <v>2020</v>
      </c>
      <c r="E3" s="74"/>
      <c r="F3" s="74"/>
      <c r="G3" s="74"/>
      <c r="H3" s="74"/>
      <c r="I3" s="75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5">
      <c r="A4" s="6"/>
      <c r="B4" s="7"/>
      <c r="C4" s="8"/>
      <c r="D4" s="146" t="s">
        <v>1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8"/>
      <c r="R4" s="9"/>
      <c r="S4" s="10"/>
      <c r="T4" s="11"/>
      <c r="W4"/>
    </row>
    <row r="5" spans="1:24" ht="69" customHeight="1" thickBot="1" x14ac:dyDescent="0.55000000000000004">
      <c r="A5" s="12" t="s">
        <v>2</v>
      </c>
      <c r="B5" s="93" t="s">
        <v>46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138" t="s">
        <v>13</v>
      </c>
      <c r="O5" s="139"/>
      <c r="P5" s="149" t="s">
        <v>14</v>
      </c>
      <c r="Q5" s="151" t="s">
        <v>15</v>
      </c>
      <c r="R5" s="153" t="s">
        <v>16</v>
      </c>
      <c r="S5" s="138" t="s">
        <v>13</v>
      </c>
      <c r="T5" s="139"/>
      <c r="W5"/>
      <c r="X5" t="s">
        <v>17</v>
      </c>
    </row>
    <row r="6" spans="1:24" ht="15.75" customHeight="1" thickBot="1" x14ac:dyDescent="0.35">
      <c r="A6" s="20" t="s">
        <v>18</v>
      </c>
      <c r="B6" s="21" t="s">
        <v>19</v>
      </c>
      <c r="C6" s="21"/>
      <c r="D6" s="22" t="s">
        <v>20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22</v>
      </c>
      <c r="J6" s="22"/>
      <c r="K6" s="24" t="s">
        <v>23</v>
      </c>
      <c r="L6" s="25" t="s">
        <v>24</v>
      </c>
      <c r="M6" s="25" t="s">
        <v>17</v>
      </c>
      <c r="N6" s="26" t="s">
        <v>25</v>
      </c>
      <c r="O6" s="27" t="s">
        <v>26</v>
      </c>
      <c r="P6" s="150"/>
      <c r="Q6" s="152"/>
      <c r="R6" s="154"/>
      <c r="S6" s="26" t="s">
        <v>25</v>
      </c>
      <c r="T6" s="27" t="s">
        <v>26</v>
      </c>
      <c r="U6" s="28"/>
      <c r="W6"/>
    </row>
    <row r="7" spans="1:24" ht="15" thickBot="1" x14ac:dyDescent="0.35">
      <c r="A7" s="29">
        <v>44013</v>
      </c>
      <c r="B7" s="30" t="s">
        <v>30</v>
      </c>
      <c r="C7" s="31"/>
      <c r="D7" s="40">
        <v>3.1379999999999999</v>
      </c>
      <c r="E7" s="40">
        <v>1.847</v>
      </c>
      <c r="F7" s="40">
        <v>0.153</v>
      </c>
      <c r="G7" s="40">
        <v>1.552</v>
      </c>
      <c r="H7" s="40">
        <v>0</v>
      </c>
      <c r="I7" s="40">
        <v>10.039999999999999</v>
      </c>
      <c r="J7" s="33">
        <v>0</v>
      </c>
      <c r="K7" s="34">
        <f t="shared" ref="K7:K37" si="0">SUM(D7:I7)</f>
        <v>16.729999999999997</v>
      </c>
      <c r="L7" s="35">
        <v>0</v>
      </c>
      <c r="M7" s="34">
        <f t="shared" ref="M7:M37" si="1">+K7-L7</f>
        <v>16.729999999999997</v>
      </c>
      <c r="N7" s="32">
        <v>0</v>
      </c>
      <c r="O7" s="32">
        <v>1.5</v>
      </c>
      <c r="P7" s="36">
        <f t="shared" ref="P7:P37" si="2">SUM(M7:O7)</f>
        <v>18.229999999999997</v>
      </c>
      <c r="Q7" s="76">
        <v>2.27</v>
      </c>
      <c r="R7" s="36">
        <f t="shared" ref="R7:R37" si="3">+P7-Q7</f>
        <v>15.959999999999997</v>
      </c>
      <c r="S7" s="32">
        <v>0</v>
      </c>
      <c r="T7" s="37">
        <v>1.5</v>
      </c>
      <c r="U7" s="38"/>
      <c r="W7"/>
    </row>
    <row r="8" spans="1:24" ht="15" thickBot="1" x14ac:dyDescent="0.35">
      <c r="A8" s="39">
        <v>44014</v>
      </c>
      <c r="B8" s="30" t="s">
        <v>31</v>
      </c>
      <c r="C8" s="30"/>
      <c r="D8" s="40">
        <v>3.246</v>
      </c>
      <c r="E8" s="40">
        <v>1.9910000000000001</v>
      </c>
      <c r="F8" s="40">
        <v>0.153</v>
      </c>
      <c r="G8" s="40">
        <v>1.1890000000000001</v>
      </c>
      <c r="H8" s="40">
        <v>0</v>
      </c>
      <c r="I8" s="40">
        <v>7.1154999999999999</v>
      </c>
      <c r="J8" s="41">
        <v>0</v>
      </c>
      <c r="K8" s="42">
        <f t="shared" si="0"/>
        <v>13.6945</v>
      </c>
      <c r="L8" s="35">
        <v>0</v>
      </c>
      <c r="M8" s="42">
        <f t="shared" si="1"/>
        <v>13.6945</v>
      </c>
      <c r="N8" s="32">
        <v>0</v>
      </c>
      <c r="O8" s="40">
        <v>1.62</v>
      </c>
      <c r="P8" s="43">
        <f t="shared" si="2"/>
        <v>15.314499999999999</v>
      </c>
      <c r="Q8" s="77">
        <v>2.25</v>
      </c>
      <c r="R8" s="43">
        <f t="shared" si="3"/>
        <v>13.064499999999999</v>
      </c>
      <c r="S8" s="32">
        <v>0</v>
      </c>
      <c r="T8" s="44">
        <v>1.62</v>
      </c>
      <c r="U8" s="38"/>
      <c r="W8"/>
    </row>
    <row r="9" spans="1:24" ht="15" thickBot="1" x14ac:dyDescent="0.35">
      <c r="A9" s="39">
        <v>44015</v>
      </c>
      <c r="B9" s="30" t="s">
        <v>32</v>
      </c>
      <c r="C9" s="30"/>
      <c r="D9" s="40">
        <v>4.5919999999999996</v>
      </c>
      <c r="E9" s="40">
        <v>1.96</v>
      </c>
      <c r="F9" s="40">
        <v>0.153</v>
      </c>
      <c r="G9" s="40">
        <v>1.1739999999999999</v>
      </c>
      <c r="H9" s="40">
        <v>0</v>
      </c>
      <c r="I9" s="40">
        <v>5.07</v>
      </c>
      <c r="J9" s="41">
        <v>0</v>
      </c>
      <c r="K9" s="42">
        <f t="shared" si="0"/>
        <v>12.949</v>
      </c>
      <c r="L9" s="35">
        <v>0</v>
      </c>
      <c r="M9" s="42">
        <f t="shared" si="1"/>
        <v>12.949</v>
      </c>
      <c r="N9" s="32">
        <v>0</v>
      </c>
      <c r="O9" s="40">
        <v>1.66</v>
      </c>
      <c r="P9" s="43">
        <f t="shared" si="2"/>
        <v>14.609</v>
      </c>
      <c r="Q9" s="77">
        <v>2.2599999999999998</v>
      </c>
      <c r="R9" s="43">
        <f t="shared" si="3"/>
        <v>12.349</v>
      </c>
      <c r="S9" s="32">
        <v>0</v>
      </c>
      <c r="T9" s="44">
        <v>1.66</v>
      </c>
      <c r="U9" s="38"/>
      <c r="W9"/>
    </row>
    <row r="10" spans="1:24" ht="15" thickBot="1" x14ac:dyDescent="0.35">
      <c r="A10" s="39">
        <v>44016</v>
      </c>
      <c r="B10" s="30" t="s">
        <v>33</v>
      </c>
      <c r="C10" s="30"/>
      <c r="D10" s="40">
        <v>4.609</v>
      </c>
      <c r="E10" s="40">
        <v>1.6679999999999999</v>
      </c>
      <c r="F10" s="40">
        <v>0.153</v>
      </c>
      <c r="G10" s="40">
        <v>1.173</v>
      </c>
      <c r="H10" s="40">
        <v>0</v>
      </c>
      <c r="I10" s="40">
        <v>4.91</v>
      </c>
      <c r="J10" s="41">
        <v>0</v>
      </c>
      <c r="K10" s="42">
        <f t="shared" si="0"/>
        <v>12.513</v>
      </c>
      <c r="L10" s="35">
        <v>0</v>
      </c>
      <c r="M10" s="42">
        <f t="shared" si="1"/>
        <v>12.513</v>
      </c>
      <c r="N10" s="32">
        <v>0</v>
      </c>
      <c r="O10" s="40">
        <v>1.7</v>
      </c>
      <c r="P10" s="43">
        <f t="shared" si="2"/>
        <v>14.212999999999999</v>
      </c>
      <c r="Q10" s="77">
        <v>2.27</v>
      </c>
      <c r="R10" s="43">
        <f t="shared" si="3"/>
        <v>11.943</v>
      </c>
      <c r="S10" s="32">
        <v>0</v>
      </c>
      <c r="T10" s="44">
        <v>1.7</v>
      </c>
      <c r="U10" s="38"/>
      <c r="W10"/>
    </row>
    <row r="11" spans="1:24" ht="15" thickBot="1" x14ac:dyDescent="0.35">
      <c r="A11" s="39">
        <v>44017</v>
      </c>
      <c r="B11" s="30" t="s">
        <v>27</v>
      </c>
      <c r="C11" s="30"/>
      <c r="D11" s="40">
        <v>3.552</v>
      </c>
      <c r="E11" s="40">
        <v>1.5629999999999999</v>
      </c>
      <c r="F11" s="40">
        <v>0.153</v>
      </c>
      <c r="G11" s="40">
        <v>0.96</v>
      </c>
      <c r="H11" s="40">
        <v>0</v>
      </c>
      <c r="I11" s="40">
        <v>4.8899999999999997</v>
      </c>
      <c r="J11" s="41">
        <v>0</v>
      </c>
      <c r="K11" s="42">
        <f t="shared" si="0"/>
        <v>11.117999999999999</v>
      </c>
      <c r="L11" s="35">
        <v>0</v>
      </c>
      <c r="M11" s="42">
        <f t="shared" si="1"/>
        <v>11.117999999999999</v>
      </c>
      <c r="N11" s="32">
        <v>0</v>
      </c>
      <c r="O11" s="40">
        <v>1.67</v>
      </c>
      <c r="P11" s="43">
        <f t="shared" si="2"/>
        <v>12.787999999999998</v>
      </c>
      <c r="Q11" s="77">
        <v>2.2599999999999998</v>
      </c>
      <c r="R11" s="43">
        <f t="shared" si="3"/>
        <v>10.527999999999999</v>
      </c>
      <c r="S11" s="32">
        <v>0</v>
      </c>
      <c r="T11" s="44">
        <v>1.67</v>
      </c>
      <c r="U11" s="38"/>
      <c r="W11"/>
    </row>
    <row r="12" spans="1:24" ht="15" thickBot="1" x14ac:dyDescent="0.35">
      <c r="A12" s="39">
        <v>44018</v>
      </c>
      <c r="B12" s="30" t="s">
        <v>28</v>
      </c>
      <c r="C12" s="30"/>
      <c r="D12" s="40">
        <v>1.8029999999999999</v>
      </c>
      <c r="E12" s="40">
        <v>1.591</v>
      </c>
      <c r="F12" s="40">
        <v>0.153</v>
      </c>
      <c r="G12" s="40">
        <v>1.022</v>
      </c>
      <c r="H12" s="40">
        <v>0</v>
      </c>
      <c r="I12" s="40">
        <v>6.1559999999999997</v>
      </c>
      <c r="J12" s="41">
        <v>0</v>
      </c>
      <c r="K12" s="42">
        <f t="shared" si="0"/>
        <v>10.725</v>
      </c>
      <c r="L12" s="35">
        <v>0</v>
      </c>
      <c r="M12" s="42">
        <f t="shared" si="1"/>
        <v>10.725</v>
      </c>
      <c r="N12" s="32">
        <v>0</v>
      </c>
      <c r="O12" s="40">
        <v>1.98</v>
      </c>
      <c r="P12" s="43">
        <f t="shared" si="2"/>
        <v>12.705</v>
      </c>
      <c r="Q12" s="77">
        <v>2.2599999999999998</v>
      </c>
      <c r="R12" s="43">
        <f t="shared" si="3"/>
        <v>10.445</v>
      </c>
      <c r="S12" s="32">
        <v>0</v>
      </c>
      <c r="T12" s="44">
        <v>1.98</v>
      </c>
      <c r="U12" s="38"/>
      <c r="W12"/>
    </row>
    <row r="13" spans="1:24" ht="15" thickBot="1" x14ac:dyDescent="0.35">
      <c r="A13" s="39">
        <v>44019</v>
      </c>
      <c r="B13" s="30" t="s">
        <v>29</v>
      </c>
      <c r="C13" s="30"/>
      <c r="D13" s="40">
        <v>0.47899999999999998</v>
      </c>
      <c r="E13" s="40">
        <v>1.718</v>
      </c>
      <c r="F13" s="40">
        <v>0.153</v>
      </c>
      <c r="G13" s="40">
        <v>1.1659999999999999</v>
      </c>
      <c r="H13" s="40">
        <v>0.308</v>
      </c>
      <c r="I13" s="40">
        <v>9.9969999999999999</v>
      </c>
      <c r="J13" s="41">
        <v>0</v>
      </c>
      <c r="K13" s="42">
        <f t="shared" si="0"/>
        <v>13.821</v>
      </c>
      <c r="L13" s="35">
        <v>0</v>
      </c>
      <c r="M13" s="42">
        <f t="shared" si="1"/>
        <v>13.821</v>
      </c>
      <c r="N13" s="32">
        <v>0</v>
      </c>
      <c r="O13" s="40">
        <v>2.83</v>
      </c>
      <c r="P13" s="43">
        <f t="shared" si="2"/>
        <v>16.651</v>
      </c>
      <c r="Q13" s="77">
        <v>2.2599999999999998</v>
      </c>
      <c r="R13" s="43">
        <f t="shared" si="3"/>
        <v>14.391</v>
      </c>
      <c r="S13" s="32">
        <v>0</v>
      </c>
      <c r="T13" s="44">
        <v>2.83</v>
      </c>
      <c r="U13" s="38"/>
      <c r="W13"/>
    </row>
    <row r="14" spans="1:24" ht="15" thickBot="1" x14ac:dyDescent="0.35">
      <c r="A14" s="39">
        <v>44020</v>
      </c>
      <c r="B14" s="30" t="s">
        <v>30</v>
      </c>
      <c r="C14" s="30"/>
      <c r="D14" s="40">
        <v>2.9359999999999999</v>
      </c>
      <c r="E14" s="40">
        <v>1.7829999999999999</v>
      </c>
      <c r="F14" s="40">
        <v>0.123</v>
      </c>
      <c r="G14" s="40">
        <v>1.1439999999999999</v>
      </c>
      <c r="H14" s="40">
        <v>0.309</v>
      </c>
      <c r="I14" s="40">
        <v>9.9670000000000005</v>
      </c>
      <c r="J14" s="41">
        <v>0</v>
      </c>
      <c r="K14" s="42">
        <f t="shared" si="0"/>
        <v>16.262</v>
      </c>
      <c r="L14" s="35">
        <v>0</v>
      </c>
      <c r="M14" s="42">
        <f t="shared" si="1"/>
        <v>16.262</v>
      </c>
      <c r="N14" s="32">
        <v>0</v>
      </c>
      <c r="O14" s="40">
        <v>2.83</v>
      </c>
      <c r="P14" s="43">
        <f t="shared" si="2"/>
        <v>19.091999999999999</v>
      </c>
      <c r="Q14" s="77">
        <v>2.2599999999999998</v>
      </c>
      <c r="R14" s="43">
        <f t="shared" si="3"/>
        <v>16.832000000000001</v>
      </c>
      <c r="S14" s="32">
        <v>0</v>
      </c>
      <c r="T14" s="44">
        <v>2.83</v>
      </c>
      <c r="U14" s="38"/>
      <c r="W14"/>
    </row>
    <row r="15" spans="1:24" ht="15" thickBot="1" x14ac:dyDescent="0.35">
      <c r="A15" s="39">
        <v>44021</v>
      </c>
      <c r="B15" s="30" t="s">
        <v>31</v>
      </c>
      <c r="C15" s="30"/>
      <c r="D15" s="40">
        <v>5.6319999999999997</v>
      </c>
      <c r="E15" s="40">
        <v>1.8049999999999999</v>
      </c>
      <c r="F15" s="40">
        <v>0.153</v>
      </c>
      <c r="G15" s="40">
        <v>1.143</v>
      </c>
      <c r="H15" s="40">
        <v>0.309</v>
      </c>
      <c r="I15" s="40">
        <v>6.9329999999999998</v>
      </c>
      <c r="J15" s="41">
        <v>0</v>
      </c>
      <c r="K15" s="42">
        <f t="shared" si="0"/>
        <v>15.974999999999998</v>
      </c>
      <c r="L15" s="35">
        <v>0</v>
      </c>
      <c r="M15" s="42">
        <f t="shared" si="1"/>
        <v>15.974999999999998</v>
      </c>
      <c r="N15" s="32">
        <v>0</v>
      </c>
      <c r="O15" s="40">
        <v>2.85</v>
      </c>
      <c r="P15" s="43">
        <f t="shared" si="2"/>
        <v>18.824999999999999</v>
      </c>
      <c r="Q15" s="77">
        <v>2.25</v>
      </c>
      <c r="R15" s="43">
        <f t="shared" si="3"/>
        <v>16.574999999999999</v>
      </c>
      <c r="S15" s="32">
        <v>0</v>
      </c>
      <c r="T15" s="44">
        <v>2.85</v>
      </c>
      <c r="U15" s="38"/>
      <c r="W15"/>
    </row>
    <row r="16" spans="1:24" ht="15" thickBot="1" x14ac:dyDescent="0.35">
      <c r="A16" s="39">
        <v>44022</v>
      </c>
      <c r="B16" s="30" t="s">
        <v>32</v>
      </c>
      <c r="C16" s="30"/>
      <c r="D16" s="40">
        <v>3.28</v>
      </c>
      <c r="E16" s="40">
        <v>1.889</v>
      </c>
      <c r="F16" s="40">
        <v>0.153</v>
      </c>
      <c r="G16" s="40">
        <v>1.1319999999999999</v>
      </c>
      <c r="H16" s="40">
        <v>0.309</v>
      </c>
      <c r="I16" s="40">
        <v>6.7649999999999997</v>
      </c>
      <c r="J16" s="41">
        <v>0</v>
      </c>
      <c r="K16" s="42">
        <f t="shared" si="0"/>
        <v>13.527999999999999</v>
      </c>
      <c r="L16" s="35">
        <v>0</v>
      </c>
      <c r="M16" s="42">
        <f t="shared" si="1"/>
        <v>13.527999999999999</v>
      </c>
      <c r="N16" s="32">
        <v>0</v>
      </c>
      <c r="O16" s="40">
        <v>2.87</v>
      </c>
      <c r="P16" s="43">
        <f t="shared" si="2"/>
        <v>16.398</v>
      </c>
      <c r="Q16" s="77">
        <v>2.27</v>
      </c>
      <c r="R16" s="43">
        <f t="shared" si="3"/>
        <v>14.128</v>
      </c>
      <c r="S16" s="32">
        <v>0</v>
      </c>
      <c r="T16" s="44">
        <v>2.87</v>
      </c>
      <c r="U16" s="38"/>
      <c r="W16"/>
    </row>
    <row r="17" spans="1:23" ht="15" thickBot="1" x14ac:dyDescent="0.35">
      <c r="A17" s="39">
        <v>44023</v>
      </c>
      <c r="B17" s="30" t="s">
        <v>33</v>
      </c>
      <c r="C17" s="30"/>
      <c r="D17" s="40">
        <v>4.3730000000000002</v>
      </c>
      <c r="E17" s="40">
        <v>1.591</v>
      </c>
      <c r="F17" s="40">
        <v>0.11</v>
      </c>
      <c r="G17" s="40">
        <v>1.675</v>
      </c>
      <c r="H17" s="40">
        <v>0.214</v>
      </c>
      <c r="I17" s="40">
        <v>10.148999999999999</v>
      </c>
      <c r="J17" s="41">
        <v>0</v>
      </c>
      <c r="K17" s="42">
        <f t="shared" si="0"/>
        <v>18.112000000000002</v>
      </c>
      <c r="L17" s="35">
        <v>0</v>
      </c>
      <c r="M17" s="42">
        <f t="shared" si="1"/>
        <v>18.112000000000002</v>
      </c>
      <c r="N17" s="32">
        <v>0</v>
      </c>
      <c r="O17" s="40">
        <v>2.2200000000000002</v>
      </c>
      <c r="P17" s="43">
        <f t="shared" si="2"/>
        <v>20.332000000000001</v>
      </c>
      <c r="Q17" s="77">
        <v>2.2599999999999998</v>
      </c>
      <c r="R17" s="43">
        <f t="shared" si="3"/>
        <v>18.072000000000003</v>
      </c>
      <c r="S17" s="32">
        <v>0</v>
      </c>
      <c r="T17" s="44">
        <v>2.2200000000000002</v>
      </c>
      <c r="U17" s="38"/>
      <c r="W17"/>
    </row>
    <row r="18" spans="1:23" ht="15" thickBot="1" x14ac:dyDescent="0.35">
      <c r="A18" s="39">
        <v>44024</v>
      </c>
      <c r="B18" s="30" t="s">
        <v>27</v>
      </c>
      <c r="C18" s="30"/>
      <c r="D18" s="40">
        <v>5.5609999999999999</v>
      </c>
      <c r="E18" s="40">
        <v>1.2589999999999999</v>
      </c>
      <c r="F18" s="40">
        <v>0</v>
      </c>
      <c r="G18" s="40">
        <v>1.5269999999999999</v>
      </c>
      <c r="H18" s="40">
        <v>2.7E-2</v>
      </c>
      <c r="I18" s="40">
        <v>9.8629999999999995</v>
      </c>
      <c r="J18" s="41">
        <v>0</v>
      </c>
      <c r="K18" s="42">
        <f t="shared" si="0"/>
        <v>18.236999999999998</v>
      </c>
      <c r="L18" s="35">
        <v>0</v>
      </c>
      <c r="M18" s="42">
        <f t="shared" si="1"/>
        <v>18.236999999999998</v>
      </c>
      <c r="N18" s="32">
        <v>0</v>
      </c>
      <c r="O18" s="40">
        <v>1.43</v>
      </c>
      <c r="P18" s="43">
        <f t="shared" si="2"/>
        <v>19.666999999999998</v>
      </c>
      <c r="Q18" s="77">
        <v>2.2599999999999998</v>
      </c>
      <c r="R18" s="43">
        <f t="shared" si="3"/>
        <v>17.406999999999996</v>
      </c>
      <c r="S18" s="32">
        <v>0</v>
      </c>
      <c r="T18" s="44">
        <v>1.43</v>
      </c>
      <c r="U18" s="38"/>
      <c r="W18"/>
    </row>
    <row r="19" spans="1:23" ht="15" thickBot="1" x14ac:dyDescent="0.35">
      <c r="A19" s="39">
        <v>44025</v>
      </c>
      <c r="B19" s="30" t="s">
        <v>28</v>
      </c>
      <c r="C19" s="30"/>
      <c r="D19" s="40">
        <v>4.7679999999999998</v>
      </c>
      <c r="E19" s="40">
        <v>1.72</v>
      </c>
      <c r="F19" s="40">
        <v>6.4000000000000001E-2</v>
      </c>
      <c r="G19" s="40">
        <v>1.5245</v>
      </c>
      <c r="H19" s="40">
        <v>0.28799999999999998</v>
      </c>
      <c r="I19" s="40">
        <v>9.8689999999999998</v>
      </c>
      <c r="J19" s="41">
        <v>0</v>
      </c>
      <c r="K19" s="42">
        <f t="shared" si="0"/>
        <v>18.233499999999999</v>
      </c>
      <c r="L19" s="35">
        <v>0</v>
      </c>
      <c r="M19" s="42">
        <f t="shared" si="1"/>
        <v>18.233499999999999</v>
      </c>
      <c r="N19" s="32">
        <v>0</v>
      </c>
      <c r="O19" s="40">
        <v>1.44</v>
      </c>
      <c r="P19" s="43">
        <f t="shared" si="2"/>
        <v>19.673500000000001</v>
      </c>
      <c r="Q19" s="77">
        <v>2.2799999999999998</v>
      </c>
      <c r="R19" s="43">
        <f t="shared" si="3"/>
        <v>17.3935</v>
      </c>
      <c r="S19" s="32">
        <v>0</v>
      </c>
      <c r="T19" s="44">
        <v>1.44</v>
      </c>
      <c r="U19" s="38"/>
      <c r="W19"/>
    </row>
    <row r="20" spans="1:23" ht="15" thickBot="1" x14ac:dyDescent="0.35">
      <c r="A20" s="39">
        <v>44026</v>
      </c>
      <c r="B20" s="30" t="s">
        <v>29</v>
      </c>
      <c r="C20" s="30"/>
      <c r="D20" s="40">
        <v>2.7789999999999999</v>
      </c>
      <c r="E20" s="40">
        <v>1.613</v>
      </c>
      <c r="F20" s="40">
        <v>0.153</v>
      </c>
      <c r="G20" s="40">
        <v>0.42199999999999999</v>
      </c>
      <c r="H20" s="40">
        <v>0</v>
      </c>
      <c r="I20" s="40">
        <v>9.875</v>
      </c>
      <c r="J20" s="41">
        <v>0</v>
      </c>
      <c r="K20" s="42">
        <f t="shared" si="0"/>
        <v>14.841999999999999</v>
      </c>
      <c r="L20" s="35">
        <v>0</v>
      </c>
      <c r="M20" s="42">
        <f t="shared" si="1"/>
        <v>14.841999999999999</v>
      </c>
      <c r="N20" s="32">
        <v>0</v>
      </c>
      <c r="O20" s="40">
        <v>1.45</v>
      </c>
      <c r="P20" s="43">
        <f t="shared" si="2"/>
        <v>16.291999999999998</v>
      </c>
      <c r="Q20" s="77">
        <v>2.2599999999999998</v>
      </c>
      <c r="R20" s="43">
        <f t="shared" si="3"/>
        <v>14.031999999999998</v>
      </c>
      <c r="S20" s="32">
        <v>0</v>
      </c>
      <c r="T20" s="44">
        <v>1.45</v>
      </c>
      <c r="U20" s="38"/>
      <c r="W20"/>
    </row>
    <row r="21" spans="1:23" ht="15" thickBot="1" x14ac:dyDescent="0.35">
      <c r="A21" s="39">
        <v>44027</v>
      </c>
      <c r="B21" s="30" t="s">
        <v>30</v>
      </c>
      <c r="C21" s="30"/>
      <c r="D21" s="40">
        <v>1.5589999999999999</v>
      </c>
      <c r="E21" s="40">
        <v>1.4410000000000001</v>
      </c>
      <c r="F21" s="40">
        <v>0.153</v>
      </c>
      <c r="G21" s="40">
        <v>1.6930000000000001</v>
      </c>
      <c r="H21" s="40">
        <v>0</v>
      </c>
      <c r="I21" s="40">
        <v>9.875</v>
      </c>
      <c r="J21" s="41">
        <v>0</v>
      </c>
      <c r="K21" s="42">
        <f t="shared" si="0"/>
        <v>14.721</v>
      </c>
      <c r="L21" s="35">
        <v>0</v>
      </c>
      <c r="M21" s="42">
        <f t="shared" si="1"/>
        <v>14.721</v>
      </c>
      <c r="N21" s="32">
        <v>0</v>
      </c>
      <c r="O21" s="40">
        <v>1.46</v>
      </c>
      <c r="P21" s="43">
        <f t="shared" si="2"/>
        <v>16.181000000000001</v>
      </c>
      <c r="Q21" s="77">
        <v>2.2599999999999998</v>
      </c>
      <c r="R21" s="43">
        <f t="shared" si="3"/>
        <v>13.921000000000001</v>
      </c>
      <c r="S21" s="32">
        <v>0</v>
      </c>
      <c r="T21" s="44">
        <v>1.46</v>
      </c>
      <c r="U21" s="38"/>
      <c r="W21"/>
    </row>
    <row r="22" spans="1:23" ht="15" thickBot="1" x14ac:dyDescent="0.35">
      <c r="A22" s="39">
        <v>44028</v>
      </c>
      <c r="B22" s="30" t="s">
        <v>31</v>
      </c>
      <c r="C22" s="30"/>
      <c r="D22" s="40">
        <v>3.2080000000000002</v>
      </c>
      <c r="E22" s="40">
        <v>1.756</v>
      </c>
      <c r="F22" s="40">
        <v>0.152</v>
      </c>
      <c r="G22" s="40">
        <v>2.613</v>
      </c>
      <c r="H22" s="40">
        <v>0</v>
      </c>
      <c r="I22" s="40">
        <v>7.0339999999999998</v>
      </c>
      <c r="J22" s="41">
        <v>0</v>
      </c>
      <c r="K22" s="42">
        <f t="shared" si="0"/>
        <v>14.763000000000002</v>
      </c>
      <c r="L22" s="35">
        <v>0</v>
      </c>
      <c r="M22" s="42">
        <f t="shared" si="1"/>
        <v>14.763000000000002</v>
      </c>
      <c r="N22" s="32">
        <v>0</v>
      </c>
      <c r="O22" s="40">
        <v>1.5</v>
      </c>
      <c r="P22" s="43">
        <f t="shared" si="2"/>
        <v>16.263000000000002</v>
      </c>
      <c r="Q22" s="77">
        <v>2.25</v>
      </c>
      <c r="R22" s="43">
        <f t="shared" si="3"/>
        <v>14.013000000000002</v>
      </c>
      <c r="S22" s="32">
        <v>0</v>
      </c>
      <c r="T22" s="44">
        <v>1.5</v>
      </c>
      <c r="U22" s="38"/>
      <c r="W22"/>
    </row>
    <row r="23" spans="1:23" ht="15" thickBot="1" x14ac:dyDescent="0.35">
      <c r="A23" s="39">
        <v>44029</v>
      </c>
      <c r="B23" s="30" t="s">
        <v>32</v>
      </c>
      <c r="C23" s="30"/>
      <c r="D23" s="40">
        <v>4.2480000000000002</v>
      </c>
      <c r="E23" s="40">
        <v>2.42</v>
      </c>
      <c r="F23" s="40">
        <v>0.153</v>
      </c>
      <c r="G23" s="40">
        <v>2.73</v>
      </c>
      <c r="H23" s="40">
        <v>0</v>
      </c>
      <c r="I23" s="40">
        <v>4.76</v>
      </c>
      <c r="J23" s="41">
        <v>0</v>
      </c>
      <c r="K23" s="42">
        <f t="shared" si="0"/>
        <v>14.311</v>
      </c>
      <c r="L23" s="35">
        <v>0</v>
      </c>
      <c r="M23" s="42">
        <f t="shared" si="1"/>
        <v>14.311</v>
      </c>
      <c r="N23" s="32">
        <v>0</v>
      </c>
      <c r="O23" s="40">
        <v>1.5</v>
      </c>
      <c r="P23" s="43">
        <f t="shared" si="2"/>
        <v>15.811</v>
      </c>
      <c r="Q23" s="77">
        <v>2.27</v>
      </c>
      <c r="R23" s="43">
        <f t="shared" si="3"/>
        <v>13.541</v>
      </c>
      <c r="S23" s="32">
        <v>0</v>
      </c>
      <c r="T23" s="44">
        <v>1.5</v>
      </c>
      <c r="U23" s="38"/>
      <c r="W23"/>
    </row>
    <row r="24" spans="1:23" ht="15" thickBot="1" x14ac:dyDescent="0.35">
      <c r="A24" s="39">
        <v>44030</v>
      </c>
      <c r="B24" s="30" t="s">
        <v>33</v>
      </c>
      <c r="C24" s="30"/>
      <c r="D24" s="40">
        <v>6.2510000000000003</v>
      </c>
      <c r="E24" s="40">
        <v>2.496</v>
      </c>
      <c r="F24" s="40">
        <v>0.152</v>
      </c>
      <c r="G24" s="40">
        <v>2.762</v>
      </c>
      <c r="H24" s="40">
        <v>0</v>
      </c>
      <c r="I24" s="40">
        <v>5.1429999999999998</v>
      </c>
      <c r="J24" s="41">
        <v>0</v>
      </c>
      <c r="K24" s="42">
        <f t="shared" si="0"/>
        <v>16.803999999999998</v>
      </c>
      <c r="L24" s="35">
        <v>0</v>
      </c>
      <c r="M24" s="42">
        <f t="shared" si="1"/>
        <v>16.803999999999998</v>
      </c>
      <c r="N24" s="32">
        <v>0</v>
      </c>
      <c r="O24" s="40">
        <v>1.49</v>
      </c>
      <c r="P24" s="43">
        <f t="shared" si="2"/>
        <v>18.293999999999997</v>
      </c>
      <c r="Q24" s="77">
        <v>2.2599999999999998</v>
      </c>
      <c r="R24" s="43">
        <f t="shared" si="3"/>
        <v>16.033999999999999</v>
      </c>
      <c r="S24" s="32">
        <v>0</v>
      </c>
      <c r="T24" s="44">
        <v>1.49</v>
      </c>
      <c r="U24" s="38"/>
      <c r="W24"/>
    </row>
    <row r="25" spans="1:23" ht="15" thickBot="1" x14ac:dyDescent="0.35">
      <c r="A25" s="39">
        <v>44031</v>
      </c>
      <c r="B25" s="30" t="s">
        <v>27</v>
      </c>
      <c r="C25" s="30"/>
      <c r="D25" s="40">
        <v>5.173</v>
      </c>
      <c r="E25" s="40">
        <v>2.476</v>
      </c>
      <c r="F25" s="40">
        <v>0.152</v>
      </c>
      <c r="G25" s="40">
        <v>2.766</v>
      </c>
      <c r="H25" s="40">
        <v>0</v>
      </c>
      <c r="I25" s="40">
        <v>5.0220000000000002</v>
      </c>
      <c r="J25" s="41">
        <v>0</v>
      </c>
      <c r="K25" s="42">
        <f t="shared" si="0"/>
        <v>15.589</v>
      </c>
      <c r="L25" s="35">
        <v>0</v>
      </c>
      <c r="M25" s="42">
        <f t="shared" si="1"/>
        <v>15.589</v>
      </c>
      <c r="N25" s="32">
        <v>0</v>
      </c>
      <c r="O25" s="40">
        <v>1.49</v>
      </c>
      <c r="P25" s="43">
        <f t="shared" si="2"/>
        <v>17.079000000000001</v>
      </c>
      <c r="Q25" s="77">
        <v>2.25</v>
      </c>
      <c r="R25" s="43">
        <f t="shared" si="3"/>
        <v>14.829000000000001</v>
      </c>
      <c r="S25" s="32">
        <v>0</v>
      </c>
      <c r="T25" s="44">
        <v>1.49</v>
      </c>
      <c r="U25" s="38"/>
      <c r="W25"/>
    </row>
    <row r="26" spans="1:23" ht="15" thickBot="1" x14ac:dyDescent="0.35">
      <c r="A26" s="39">
        <v>44032</v>
      </c>
      <c r="B26" s="30" t="s">
        <v>28</v>
      </c>
      <c r="C26" s="30"/>
      <c r="D26" s="40">
        <v>4.6109999999999998</v>
      </c>
      <c r="E26" s="40">
        <v>2.4649999999999999</v>
      </c>
      <c r="F26" s="40">
        <v>0.152</v>
      </c>
      <c r="G26" s="40">
        <v>2.7610000000000001</v>
      </c>
      <c r="H26" s="40">
        <v>0</v>
      </c>
      <c r="I26" s="40">
        <v>7.5490000000000004</v>
      </c>
      <c r="J26" s="41">
        <v>0</v>
      </c>
      <c r="K26" s="42">
        <f t="shared" si="0"/>
        <v>17.538</v>
      </c>
      <c r="L26" s="35">
        <v>0</v>
      </c>
      <c r="M26" s="42">
        <f t="shared" si="1"/>
        <v>17.538</v>
      </c>
      <c r="N26" s="32">
        <v>0</v>
      </c>
      <c r="O26" s="40">
        <v>1.69</v>
      </c>
      <c r="P26" s="43">
        <f t="shared" si="2"/>
        <v>19.228000000000002</v>
      </c>
      <c r="Q26" s="77">
        <v>2.2599999999999998</v>
      </c>
      <c r="R26" s="43">
        <f t="shared" si="3"/>
        <v>16.968000000000004</v>
      </c>
      <c r="S26" s="32">
        <v>0</v>
      </c>
      <c r="T26" s="44">
        <v>1.69</v>
      </c>
      <c r="U26" s="38"/>
      <c r="W26"/>
    </row>
    <row r="27" spans="1:23" ht="15" thickBot="1" x14ac:dyDescent="0.35">
      <c r="A27" s="39">
        <v>44033</v>
      </c>
      <c r="B27" s="30" t="s">
        <v>29</v>
      </c>
      <c r="C27" s="30"/>
      <c r="D27" s="40">
        <v>4.1459999999999999</v>
      </c>
      <c r="E27" s="40">
        <v>2.4460000000000002</v>
      </c>
      <c r="F27" s="40">
        <v>0.14699999999999999</v>
      </c>
      <c r="G27" s="40">
        <v>1.141</v>
      </c>
      <c r="H27" s="40">
        <v>0.31</v>
      </c>
      <c r="I27" s="40">
        <v>9.8140000000000001</v>
      </c>
      <c r="J27" s="41">
        <v>0</v>
      </c>
      <c r="K27" s="42">
        <f t="shared" si="0"/>
        <v>18.004000000000001</v>
      </c>
      <c r="L27" s="35">
        <v>0</v>
      </c>
      <c r="M27" s="42">
        <f t="shared" si="1"/>
        <v>18.004000000000001</v>
      </c>
      <c r="N27" s="32">
        <v>0</v>
      </c>
      <c r="O27" s="40">
        <v>2.0299999999999998</v>
      </c>
      <c r="P27" s="43">
        <f t="shared" si="2"/>
        <v>20.034000000000002</v>
      </c>
      <c r="Q27" s="77">
        <v>2.2599999999999998</v>
      </c>
      <c r="R27" s="43">
        <f t="shared" si="3"/>
        <v>17.774000000000001</v>
      </c>
      <c r="S27" s="32">
        <v>0</v>
      </c>
      <c r="T27" s="44">
        <v>2.0299999999999998</v>
      </c>
      <c r="U27" s="38"/>
      <c r="W27"/>
    </row>
    <row r="28" spans="1:23" ht="15" thickBot="1" x14ac:dyDescent="0.35">
      <c r="A28" s="39">
        <v>44034</v>
      </c>
      <c r="B28" s="30" t="s">
        <v>30</v>
      </c>
      <c r="C28" s="30"/>
      <c r="D28" s="40">
        <v>3.9079999999999999</v>
      </c>
      <c r="E28" s="40">
        <v>2.4430000000000001</v>
      </c>
      <c r="F28" s="40">
        <v>0.152</v>
      </c>
      <c r="G28" s="40">
        <v>1.171</v>
      </c>
      <c r="H28" s="40">
        <v>0.309</v>
      </c>
      <c r="I28" s="40">
        <v>9.0809999999999995</v>
      </c>
      <c r="J28" s="41">
        <v>0</v>
      </c>
      <c r="K28" s="42">
        <f t="shared" si="0"/>
        <v>17.064</v>
      </c>
      <c r="L28" s="35">
        <v>0</v>
      </c>
      <c r="M28" s="42">
        <f t="shared" si="1"/>
        <v>17.064</v>
      </c>
      <c r="N28" s="32">
        <v>0</v>
      </c>
      <c r="O28" s="40">
        <v>2.06</v>
      </c>
      <c r="P28" s="43">
        <f t="shared" si="2"/>
        <v>19.123999999999999</v>
      </c>
      <c r="Q28" s="77">
        <v>2.2599999999999998</v>
      </c>
      <c r="R28" s="43">
        <f t="shared" si="3"/>
        <v>16.863999999999997</v>
      </c>
      <c r="S28" s="32">
        <v>0</v>
      </c>
      <c r="T28" s="44">
        <v>2.06</v>
      </c>
      <c r="U28" s="38"/>
      <c r="W28"/>
    </row>
    <row r="29" spans="1:23" ht="15" thickBot="1" x14ac:dyDescent="0.35">
      <c r="A29" s="39">
        <v>44035</v>
      </c>
      <c r="B29" s="30" t="s">
        <v>31</v>
      </c>
      <c r="C29" s="30"/>
      <c r="D29" s="40">
        <v>4.1580000000000004</v>
      </c>
      <c r="E29" s="40">
        <v>2.3580000000000001</v>
      </c>
      <c r="F29" s="40">
        <v>0.153</v>
      </c>
      <c r="G29" s="40">
        <v>1.2789999999999999</v>
      </c>
      <c r="H29" s="40">
        <v>0.309</v>
      </c>
      <c r="I29" s="40">
        <v>7.1820000000000004</v>
      </c>
      <c r="J29" s="41">
        <v>0</v>
      </c>
      <c r="K29" s="42">
        <f t="shared" si="0"/>
        <v>15.439</v>
      </c>
      <c r="L29" s="35">
        <v>0</v>
      </c>
      <c r="M29" s="42">
        <f t="shared" si="1"/>
        <v>15.439</v>
      </c>
      <c r="N29" s="32">
        <v>0</v>
      </c>
      <c r="O29" s="40">
        <v>2.08</v>
      </c>
      <c r="P29" s="43">
        <f t="shared" si="2"/>
        <v>17.518999999999998</v>
      </c>
      <c r="Q29" s="77">
        <v>2.25</v>
      </c>
      <c r="R29" s="43">
        <f t="shared" si="3"/>
        <v>15.268999999999998</v>
      </c>
      <c r="S29" s="32">
        <v>0</v>
      </c>
      <c r="T29" s="44">
        <v>2.08</v>
      </c>
      <c r="U29" s="38"/>
      <c r="W29"/>
    </row>
    <row r="30" spans="1:23" ht="15" thickBot="1" x14ac:dyDescent="0.35">
      <c r="A30" s="39">
        <v>44036</v>
      </c>
      <c r="B30" s="30" t="s">
        <v>32</v>
      </c>
      <c r="C30" s="30"/>
      <c r="D30" s="40">
        <v>2.5950000000000002</v>
      </c>
      <c r="E30" s="40">
        <v>2.165</v>
      </c>
      <c r="F30" s="40">
        <v>0.153</v>
      </c>
      <c r="G30" s="40">
        <v>1.341</v>
      </c>
      <c r="H30" s="40">
        <v>0.309</v>
      </c>
      <c r="I30" s="40">
        <v>7.2359999999999998</v>
      </c>
      <c r="J30" s="41">
        <v>0</v>
      </c>
      <c r="K30" s="42">
        <f t="shared" si="0"/>
        <v>13.798999999999999</v>
      </c>
      <c r="L30" s="35">
        <v>0</v>
      </c>
      <c r="M30" s="42">
        <f t="shared" si="1"/>
        <v>13.798999999999999</v>
      </c>
      <c r="N30" s="32">
        <v>0</v>
      </c>
      <c r="O30" s="40">
        <v>2.09</v>
      </c>
      <c r="P30" s="43">
        <f t="shared" si="2"/>
        <v>15.888999999999999</v>
      </c>
      <c r="Q30" s="77">
        <v>2.27</v>
      </c>
      <c r="R30" s="43">
        <f t="shared" si="3"/>
        <v>13.619</v>
      </c>
      <c r="S30" s="32">
        <v>0</v>
      </c>
      <c r="T30" s="44">
        <v>2.09</v>
      </c>
      <c r="U30" s="38"/>
      <c r="W30"/>
    </row>
    <row r="31" spans="1:23" ht="15" thickBot="1" x14ac:dyDescent="0.35">
      <c r="A31" s="39">
        <v>44037</v>
      </c>
      <c r="B31" s="30" t="s">
        <v>33</v>
      </c>
      <c r="C31" s="30"/>
      <c r="D31" s="40">
        <v>2.3170000000000002</v>
      </c>
      <c r="E31" s="40">
        <v>2.0489999999999999</v>
      </c>
      <c r="F31" s="40">
        <v>0.153</v>
      </c>
      <c r="G31" s="40">
        <v>1.3240000000000001</v>
      </c>
      <c r="H31" s="40">
        <v>0.309</v>
      </c>
      <c r="I31" s="40">
        <v>8.1470000000000002</v>
      </c>
      <c r="J31" s="41">
        <v>0</v>
      </c>
      <c r="K31" s="42">
        <f t="shared" si="0"/>
        <v>14.298999999999999</v>
      </c>
      <c r="L31" s="35">
        <v>0</v>
      </c>
      <c r="M31" s="42">
        <f t="shared" si="1"/>
        <v>14.298999999999999</v>
      </c>
      <c r="N31" s="32">
        <v>0</v>
      </c>
      <c r="O31" s="40">
        <v>2.09</v>
      </c>
      <c r="P31" s="43">
        <f t="shared" si="2"/>
        <v>16.388999999999999</v>
      </c>
      <c r="Q31" s="77">
        <v>2.27</v>
      </c>
      <c r="R31" s="43">
        <f t="shared" si="3"/>
        <v>14.119</v>
      </c>
      <c r="S31" s="32">
        <v>0</v>
      </c>
      <c r="T31" s="44">
        <v>2.09</v>
      </c>
      <c r="U31" s="38"/>
      <c r="W31"/>
    </row>
    <row r="32" spans="1:23" ht="15" thickBot="1" x14ac:dyDescent="0.35">
      <c r="A32" s="39">
        <v>44038</v>
      </c>
      <c r="B32" s="30" t="s">
        <v>27</v>
      </c>
      <c r="C32" s="30"/>
      <c r="D32" s="40">
        <v>3.887</v>
      </c>
      <c r="E32" s="40">
        <v>2.0459999999999998</v>
      </c>
      <c r="F32" s="40">
        <v>0.153</v>
      </c>
      <c r="G32" s="40">
        <v>1.3149999999999999</v>
      </c>
      <c r="H32" s="40">
        <v>0.308</v>
      </c>
      <c r="I32" s="40">
        <v>5.327</v>
      </c>
      <c r="J32" s="41">
        <v>0</v>
      </c>
      <c r="K32" s="42">
        <f t="shared" si="0"/>
        <v>13.036</v>
      </c>
      <c r="L32" s="35">
        <v>0</v>
      </c>
      <c r="M32" s="42">
        <f t="shared" si="1"/>
        <v>13.036</v>
      </c>
      <c r="N32" s="32">
        <v>0</v>
      </c>
      <c r="O32" s="40">
        <v>1.03</v>
      </c>
      <c r="P32" s="43">
        <f t="shared" si="2"/>
        <v>14.065999999999999</v>
      </c>
      <c r="Q32" s="77">
        <v>2.2599999999999998</v>
      </c>
      <c r="R32" s="43">
        <f t="shared" si="3"/>
        <v>11.805999999999999</v>
      </c>
      <c r="S32" s="32">
        <v>0</v>
      </c>
      <c r="T32" s="44">
        <v>1.03</v>
      </c>
      <c r="U32" s="38"/>
      <c r="W32"/>
    </row>
    <row r="33" spans="1:23" ht="15" thickBot="1" x14ac:dyDescent="0.35">
      <c r="A33" s="39">
        <v>44039</v>
      </c>
      <c r="B33" s="30" t="s">
        <v>28</v>
      </c>
      <c r="C33" s="30"/>
      <c r="D33" s="40">
        <v>3.8679999999999999</v>
      </c>
      <c r="E33" s="40">
        <v>2.0419999999999998</v>
      </c>
      <c r="F33" s="40">
        <v>0.153</v>
      </c>
      <c r="G33" s="40">
        <v>1.296</v>
      </c>
      <c r="H33" s="40">
        <v>0.308</v>
      </c>
      <c r="I33" s="40">
        <v>6.8840000000000003</v>
      </c>
      <c r="J33" s="41">
        <v>0</v>
      </c>
      <c r="K33" s="42">
        <f t="shared" si="0"/>
        <v>14.551</v>
      </c>
      <c r="L33" s="35">
        <v>0</v>
      </c>
      <c r="M33" s="42">
        <f t="shared" si="1"/>
        <v>14.551</v>
      </c>
      <c r="N33" s="32">
        <v>0</v>
      </c>
      <c r="O33" s="40">
        <v>0.42</v>
      </c>
      <c r="P33" s="43">
        <f t="shared" si="2"/>
        <v>14.971</v>
      </c>
      <c r="Q33" s="77">
        <v>2.2599999999999998</v>
      </c>
      <c r="R33" s="43">
        <f t="shared" si="3"/>
        <v>12.711</v>
      </c>
      <c r="S33" s="32">
        <v>0</v>
      </c>
      <c r="T33" s="44">
        <v>0.42</v>
      </c>
      <c r="U33" s="38"/>
      <c r="W33"/>
    </row>
    <row r="34" spans="1:23" ht="15" thickBot="1" x14ac:dyDescent="0.35">
      <c r="A34" s="39">
        <v>44040</v>
      </c>
      <c r="B34" s="30" t="s">
        <v>29</v>
      </c>
      <c r="C34" s="30"/>
      <c r="D34" s="40">
        <v>4.42</v>
      </c>
      <c r="E34" s="40">
        <v>1.8540000000000001</v>
      </c>
      <c r="F34" s="40">
        <v>0.153</v>
      </c>
      <c r="G34" s="40">
        <v>1.405</v>
      </c>
      <c r="H34" s="40">
        <v>0.308</v>
      </c>
      <c r="I34" s="40">
        <v>10.289</v>
      </c>
      <c r="J34" s="41">
        <v>0</v>
      </c>
      <c r="K34" s="42">
        <f t="shared" si="0"/>
        <v>18.429000000000002</v>
      </c>
      <c r="L34" s="35">
        <v>0</v>
      </c>
      <c r="M34" s="42">
        <f t="shared" si="1"/>
        <v>18.429000000000002</v>
      </c>
      <c r="N34" s="32">
        <v>0</v>
      </c>
      <c r="O34" s="40">
        <v>0.43</v>
      </c>
      <c r="P34" s="43">
        <f t="shared" si="2"/>
        <v>18.859000000000002</v>
      </c>
      <c r="Q34" s="77">
        <v>2.2400000000000002</v>
      </c>
      <c r="R34" s="43">
        <f t="shared" si="3"/>
        <v>16.619</v>
      </c>
      <c r="S34" s="32">
        <v>0</v>
      </c>
      <c r="T34" s="44">
        <v>0.43</v>
      </c>
      <c r="U34" s="38"/>
      <c r="W34"/>
    </row>
    <row r="35" spans="1:23" ht="15" thickBot="1" x14ac:dyDescent="0.35">
      <c r="A35" s="39">
        <v>44041</v>
      </c>
      <c r="B35" s="30" t="s">
        <v>30</v>
      </c>
      <c r="C35" s="30"/>
      <c r="D35" s="40">
        <v>4.8659999999999997</v>
      </c>
      <c r="E35" s="40">
        <v>1.569</v>
      </c>
      <c r="F35" s="40">
        <v>0.1</v>
      </c>
      <c r="G35" s="40">
        <v>1.4450000000000001</v>
      </c>
      <c r="H35" s="40">
        <v>0.308</v>
      </c>
      <c r="I35" s="40">
        <v>9.8960000000000008</v>
      </c>
      <c r="J35" s="41">
        <v>0</v>
      </c>
      <c r="K35" s="42">
        <f t="shared" si="0"/>
        <v>18.184000000000001</v>
      </c>
      <c r="L35" s="35">
        <v>0</v>
      </c>
      <c r="M35" s="42">
        <f t="shared" si="1"/>
        <v>18.184000000000001</v>
      </c>
      <c r="N35" s="32">
        <v>0</v>
      </c>
      <c r="O35" s="40">
        <v>0.45</v>
      </c>
      <c r="P35" s="43">
        <f t="shared" si="2"/>
        <v>18.634</v>
      </c>
      <c r="Q35" s="77">
        <v>2.2200000000000002</v>
      </c>
      <c r="R35" s="43">
        <f t="shared" si="3"/>
        <v>16.414000000000001</v>
      </c>
      <c r="S35" s="32">
        <v>0</v>
      </c>
      <c r="T35" s="44">
        <v>0.45</v>
      </c>
      <c r="U35" s="38"/>
      <c r="W35"/>
    </row>
    <row r="36" spans="1:23" ht="15" thickBot="1" x14ac:dyDescent="0.35">
      <c r="A36" s="39">
        <v>44042</v>
      </c>
      <c r="B36" s="30" t="s">
        <v>31</v>
      </c>
      <c r="C36" s="30"/>
      <c r="D36" s="40">
        <v>3.9609999999999999</v>
      </c>
      <c r="E36" s="40">
        <v>2.3479999999999999</v>
      </c>
      <c r="F36" s="40">
        <v>5.8000000000000003E-2</v>
      </c>
      <c r="G36" s="40">
        <v>2.0720000000000001</v>
      </c>
      <c r="H36" s="40">
        <v>0.308</v>
      </c>
      <c r="I36" s="40">
        <v>6.8410000000000002</v>
      </c>
      <c r="J36" s="41">
        <v>0</v>
      </c>
      <c r="K36" s="42">
        <f t="shared" si="0"/>
        <v>15.588000000000001</v>
      </c>
      <c r="L36" s="35">
        <v>0</v>
      </c>
      <c r="M36" s="42">
        <f t="shared" si="1"/>
        <v>15.588000000000001</v>
      </c>
      <c r="N36" s="32">
        <v>0</v>
      </c>
      <c r="O36" s="40">
        <v>1.2589999999999999</v>
      </c>
      <c r="P36" s="43">
        <f t="shared" si="2"/>
        <v>16.847000000000001</v>
      </c>
      <c r="Q36" s="77">
        <v>2.17</v>
      </c>
      <c r="R36" s="43">
        <f t="shared" si="3"/>
        <v>14.677000000000001</v>
      </c>
      <c r="S36" s="32">
        <v>0</v>
      </c>
      <c r="T36" s="44">
        <v>1.2589999999999999</v>
      </c>
      <c r="U36" s="38"/>
      <c r="W36"/>
    </row>
    <row r="37" spans="1:23" ht="15" thickBot="1" x14ac:dyDescent="0.35">
      <c r="A37" s="39">
        <v>44043</v>
      </c>
      <c r="B37" s="30" t="s">
        <v>32</v>
      </c>
      <c r="C37" s="45"/>
      <c r="D37" s="40">
        <v>3.117</v>
      </c>
      <c r="E37" s="40">
        <v>2.2850000000000001</v>
      </c>
      <c r="F37" s="40">
        <v>0.153</v>
      </c>
      <c r="G37" s="40">
        <v>1.548</v>
      </c>
      <c r="H37" s="40">
        <v>0.308</v>
      </c>
      <c r="I37" s="40">
        <v>5.1929999999999996</v>
      </c>
      <c r="J37" s="47">
        <v>0</v>
      </c>
      <c r="K37" s="48">
        <f t="shared" si="0"/>
        <v>12.603999999999999</v>
      </c>
      <c r="L37" s="35">
        <v>0</v>
      </c>
      <c r="M37" s="48">
        <f t="shared" si="1"/>
        <v>12.603999999999999</v>
      </c>
      <c r="N37" s="32">
        <v>0</v>
      </c>
      <c r="O37" s="46">
        <v>0.46</v>
      </c>
      <c r="P37" s="49">
        <f t="shared" si="2"/>
        <v>13.064</v>
      </c>
      <c r="Q37" s="77">
        <v>2.1800000000000002</v>
      </c>
      <c r="R37" s="49">
        <f t="shared" si="3"/>
        <v>10.884</v>
      </c>
      <c r="S37" s="32">
        <v>0</v>
      </c>
      <c r="T37" s="50">
        <v>0.46</v>
      </c>
      <c r="U37" s="38"/>
      <c r="W37"/>
    </row>
    <row r="38" spans="1:23" ht="15.75" customHeight="1" thickBot="1" x14ac:dyDescent="0.35">
      <c r="A38" s="51"/>
      <c r="B38" s="52"/>
      <c r="C38" s="52" t="s">
        <v>34</v>
      </c>
      <c r="D38" s="53">
        <f t="shared" ref="D38:T38" si="4">SUM(D7:D37)</f>
        <v>117.041</v>
      </c>
      <c r="E38" s="54">
        <f t="shared" si="4"/>
        <v>60.656999999999982</v>
      </c>
      <c r="F38" s="54">
        <f t="shared" si="4"/>
        <v>4.2690000000000001</v>
      </c>
      <c r="G38" s="54">
        <f t="shared" si="4"/>
        <v>47.465500000000013</v>
      </c>
      <c r="H38" s="54">
        <f t="shared" si="4"/>
        <v>5.1579999999999995</v>
      </c>
      <c r="I38" s="55">
        <f t="shared" si="4"/>
        <v>236.87249999999997</v>
      </c>
      <c r="J38" s="54">
        <f t="shared" si="4"/>
        <v>0</v>
      </c>
      <c r="K38" s="56">
        <f t="shared" si="4"/>
        <v>471.46300000000002</v>
      </c>
      <c r="L38" s="54">
        <f t="shared" si="4"/>
        <v>0</v>
      </c>
      <c r="M38" s="57">
        <f t="shared" si="4"/>
        <v>471.46300000000002</v>
      </c>
      <c r="N38" s="53">
        <f t="shared" si="4"/>
        <v>0</v>
      </c>
      <c r="O38" s="55">
        <f t="shared" si="4"/>
        <v>51.579000000000022</v>
      </c>
      <c r="P38" s="58">
        <f t="shared" si="4"/>
        <v>523.04199999999992</v>
      </c>
      <c r="Q38" s="59">
        <f t="shared" si="4"/>
        <v>69.86</v>
      </c>
      <c r="R38" s="60">
        <f t="shared" si="4"/>
        <v>453.18200000000002</v>
      </c>
      <c r="S38" s="61">
        <f t="shared" si="4"/>
        <v>0</v>
      </c>
      <c r="T38" s="62">
        <f t="shared" si="4"/>
        <v>51.579000000000022</v>
      </c>
      <c r="U38" s="63"/>
      <c r="W38"/>
    </row>
    <row r="39" spans="1:23" ht="15" thickBot="1" x14ac:dyDescent="0.35">
      <c r="U39" s="3"/>
      <c r="W39"/>
    </row>
    <row r="40" spans="1:23" ht="15" thickBot="1" x14ac:dyDescent="0.35">
      <c r="A40" t="s">
        <v>35</v>
      </c>
      <c r="B40" s="21"/>
      <c r="C40" s="21"/>
      <c r="D40" s="64">
        <f t="shared" ref="D40:K40" si="5">+D38/$P38</f>
        <v>0.22376979286558252</v>
      </c>
      <c r="E40" s="65">
        <f t="shared" si="5"/>
        <v>0.11596965444457613</v>
      </c>
      <c r="F40" s="65">
        <f t="shared" si="5"/>
        <v>8.1618684541585589E-3</v>
      </c>
      <c r="G40" s="65">
        <f t="shared" si="5"/>
        <v>9.0748926472443939E-2</v>
      </c>
      <c r="H40" s="65">
        <f t="shared" si="5"/>
        <v>9.8615407558092852E-3</v>
      </c>
      <c r="I40" s="65">
        <f t="shared" si="5"/>
        <v>0.4528747213416896</v>
      </c>
      <c r="J40" s="65">
        <f t="shared" si="5"/>
        <v>0</v>
      </c>
      <c r="K40" s="65">
        <f t="shared" si="5"/>
        <v>0.90138650433426015</v>
      </c>
      <c r="L40" s="65"/>
      <c r="M40" s="65"/>
      <c r="N40" s="65">
        <f>+N38/$P38</f>
        <v>0</v>
      </c>
      <c r="O40" s="65">
        <f>+O38/$P38</f>
        <v>9.8613495665740097E-2</v>
      </c>
      <c r="P40" s="66">
        <f>+P38/$P38</f>
        <v>1</v>
      </c>
      <c r="R40" s="67">
        <f>1-(T40+S40)</f>
        <v>0.88618479992585752</v>
      </c>
      <c r="T40" s="68">
        <f>+(T38+S38)/R38</f>
        <v>0.11381520007414245</v>
      </c>
      <c r="U40" s="3"/>
      <c r="W40"/>
    </row>
    <row r="41" spans="1:23" x14ac:dyDescent="0.3">
      <c r="A41" s="21"/>
      <c r="B41" s="21"/>
      <c r="C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R41" t="s">
        <v>36</v>
      </c>
      <c r="T41" t="s">
        <v>37</v>
      </c>
      <c r="U41" s="3"/>
      <c r="W41"/>
    </row>
    <row r="42" spans="1:23" x14ac:dyDescent="0.3">
      <c r="A42" t="s">
        <v>44</v>
      </c>
      <c r="D42" s="114">
        <f>+D38</f>
        <v>117.041</v>
      </c>
      <c r="E42">
        <v>81.055999999999997</v>
      </c>
      <c r="F42">
        <v>4.2670000000000003</v>
      </c>
      <c r="G42">
        <v>40.58</v>
      </c>
      <c r="H42">
        <v>9.1809999999999992</v>
      </c>
      <c r="I42" s="114">
        <f>+I38</f>
        <v>236.87249999999997</v>
      </c>
      <c r="K42" s="42">
        <f>SUM(D42:I42)</f>
        <v>488.99749999999995</v>
      </c>
      <c r="L42" s="71"/>
      <c r="M42" s="42">
        <f>+K42</f>
        <v>488.99749999999995</v>
      </c>
      <c r="N42" s="71"/>
      <c r="O42">
        <v>51.579000000000022</v>
      </c>
      <c r="P42" s="114">
        <f>+O42+M42</f>
        <v>540.57650000000001</v>
      </c>
      <c r="Q42" s="114">
        <f>+Q38</f>
        <v>69.86</v>
      </c>
      <c r="R42" s="113">
        <f>+P42-Q42</f>
        <v>470.7165</v>
      </c>
      <c r="V42" s="3"/>
      <c r="W42"/>
    </row>
    <row r="43" spans="1:23" x14ac:dyDescent="0.3">
      <c r="V43" s="3"/>
      <c r="W43"/>
    </row>
    <row r="44" spans="1:23" ht="23.4" x14ac:dyDescent="0.45">
      <c r="P44" s="71"/>
      <c r="R44" s="112">
        <f>+R42/P42</f>
        <v>0.87076759718559715</v>
      </c>
      <c r="T44" s="111">
        <f>1-R44</f>
        <v>0.12923240281440285</v>
      </c>
      <c r="V44" s="3"/>
      <c r="W44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60" zoomScaleNormal="60" workbookViewId="0">
      <selection activeCell="D16" sqref="D16"/>
    </sheetView>
  </sheetViews>
  <sheetFormatPr defaultRowHeight="14.4" x14ac:dyDescent="0.3"/>
  <cols>
    <col min="1" max="1" width="13.88671875" customWidth="1"/>
    <col min="3" max="3" width="9.33203125" bestFit="1" customWidth="1"/>
    <col min="4" max="4" width="13.44140625" customWidth="1"/>
    <col min="5" max="5" width="10.33203125" customWidth="1"/>
    <col min="6" max="6" width="9.33203125" customWidth="1"/>
    <col min="7" max="7" width="12.88671875" bestFit="1" customWidth="1"/>
    <col min="8" max="8" width="9.33203125" bestFit="1" customWidth="1"/>
    <col min="9" max="9" width="10.88671875" customWidth="1"/>
    <col min="10" max="10" width="10.109375" bestFit="1" customWidth="1"/>
    <col min="11" max="11" width="12.44140625" customWidth="1"/>
    <col min="12" max="12" width="10" customWidth="1"/>
    <col min="13" max="13" width="13.44140625" bestFit="1" customWidth="1"/>
    <col min="14" max="14" width="8.44140625" customWidth="1"/>
    <col min="15" max="15" width="11" customWidth="1"/>
    <col min="16" max="16" width="10.88671875" customWidth="1"/>
    <col min="17" max="17" width="11.33203125" customWidth="1"/>
    <col min="18" max="18" width="19.33203125" customWidth="1"/>
    <col min="19" max="19" width="10.44140625" customWidth="1"/>
    <col min="20" max="20" width="11.88671875" customWidth="1"/>
    <col min="21" max="22" width="9.33203125" bestFit="1" customWidth="1"/>
    <col min="23" max="23" width="62" style="3" customWidth="1"/>
  </cols>
  <sheetData>
    <row r="1" spans="1:24" ht="25.8" x14ac:dyDescent="0.3">
      <c r="A1" s="140" t="s">
        <v>0</v>
      </c>
      <c r="B1" s="141"/>
      <c r="C1" s="141"/>
      <c r="D1" s="141"/>
      <c r="E1" s="141"/>
      <c r="F1" s="141"/>
      <c r="G1" s="141"/>
      <c r="H1" s="141"/>
      <c r="I1" s="14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5">
      <c r="A2" s="143"/>
      <c r="B2" s="144"/>
      <c r="C2" s="144"/>
      <c r="D2" s="144"/>
      <c r="E2" s="144"/>
      <c r="F2" s="144"/>
      <c r="G2" s="144"/>
      <c r="H2" s="144"/>
      <c r="I2" s="145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6.4" thickBot="1" x14ac:dyDescent="0.35">
      <c r="A3" s="72"/>
      <c r="B3" s="73"/>
      <c r="C3" s="73"/>
      <c r="D3" s="74">
        <v>2020</v>
      </c>
      <c r="E3" s="74"/>
      <c r="F3" s="74"/>
      <c r="G3" s="74"/>
      <c r="H3" s="74"/>
      <c r="I3" s="75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5">
      <c r="A4" s="6"/>
      <c r="B4" s="7"/>
      <c r="C4" s="8"/>
      <c r="D4" s="146" t="s">
        <v>1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8"/>
      <c r="R4" s="9"/>
      <c r="S4" s="10"/>
      <c r="T4" s="11"/>
      <c r="W4"/>
    </row>
    <row r="5" spans="1:24" ht="69" customHeight="1" thickBot="1" x14ac:dyDescent="0.65">
      <c r="A5" s="12" t="s">
        <v>2</v>
      </c>
      <c r="B5" s="93" t="s">
        <v>45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138" t="s">
        <v>13</v>
      </c>
      <c r="O5" s="139"/>
      <c r="P5" s="149" t="s">
        <v>14</v>
      </c>
      <c r="Q5" s="151" t="s">
        <v>15</v>
      </c>
      <c r="R5" s="153" t="s">
        <v>16</v>
      </c>
      <c r="S5" s="138" t="s">
        <v>13</v>
      </c>
      <c r="T5" s="139"/>
      <c r="W5" s="115"/>
      <c r="X5" s="115" t="s">
        <v>17</v>
      </c>
    </row>
    <row r="6" spans="1:24" ht="31.2" x14ac:dyDescent="0.6">
      <c r="A6" s="20" t="s">
        <v>18</v>
      </c>
      <c r="B6" s="21" t="s">
        <v>19</v>
      </c>
      <c r="C6" s="21"/>
      <c r="D6" s="22" t="s">
        <v>20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22</v>
      </c>
      <c r="J6" s="22"/>
      <c r="K6" s="24" t="s">
        <v>23</v>
      </c>
      <c r="L6" s="25" t="s">
        <v>24</v>
      </c>
      <c r="M6" s="25" t="s">
        <v>17</v>
      </c>
      <c r="N6" s="26" t="s">
        <v>25</v>
      </c>
      <c r="O6" s="27" t="s">
        <v>26</v>
      </c>
      <c r="P6" s="150"/>
      <c r="Q6" s="152"/>
      <c r="R6" s="154"/>
      <c r="S6" s="26" t="s">
        <v>25</v>
      </c>
      <c r="T6" s="27" t="s">
        <v>26</v>
      </c>
      <c r="U6" s="28"/>
      <c r="W6" s="115"/>
      <c r="X6" s="115"/>
    </row>
    <row r="7" spans="1:24" ht="18.75" customHeight="1" x14ac:dyDescent="0.6">
      <c r="A7" s="116">
        <v>44044</v>
      </c>
      <c r="B7" s="30" t="s">
        <v>33</v>
      </c>
      <c r="C7" s="30"/>
      <c r="D7" s="40">
        <v>4.9450000000000003</v>
      </c>
      <c r="E7" s="40">
        <v>2.2679999999999998</v>
      </c>
      <c r="F7" s="40">
        <v>0.153</v>
      </c>
      <c r="G7" s="40">
        <v>1.605</v>
      </c>
      <c r="H7" s="40">
        <v>0.307</v>
      </c>
      <c r="I7" s="40">
        <v>7.4249999999999998</v>
      </c>
      <c r="J7" s="41">
        <v>0</v>
      </c>
      <c r="K7" s="42">
        <f t="shared" ref="K7:K37" si="0">SUM(D7:I7)</f>
        <v>16.702999999999999</v>
      </c>
      <c r="L7" s="117">
        <v>0</v>
      </c>
      <c r="M7" s="42">
        <f t="shared" ref="M7:M37" si="1">+K7-L7</f>
        <v>16.702999999999999</v>
      </c>
      <c r="N7" s="40">
        <v>0</v>
      </c>
      <c r="O7" s="40">
        <v>0.46</v>
      </c>
      <c r="P7" s="43">
        <f t="shared" ref="P7:P37" si="2">SUM(M7:O7)</f>
        <v>17.163</v>
      </c>
      <c r="Q7" s="118">
        <v>2.1800000000000002</v>
      </c>
      <c r="R7" s="43">
        <f t="shared" ref="R7:R37" si="3">+P7-Q7</f>
        <v>14.983000000000001</v>
      </c>
      <c r="S7" s="40">
        <v>0</v>
      </c>
      <c r="T7" s="40">
        <v>0.46</v>
      </c>
      <c r="U7" s="38"/>
      <c r="W7" s="115"/>
      <c r="X7" s="115"/>
    </row>
    <row r="8" spans="1:24" ht="18.75" customHeight="1" x14ac:dyDescent="0.6">
      <c r="A8" s="116">
        <f>1+A7</f>
        <v>44045</v>
      </c>
      <c r="B8" s="30" t="s">
        <v>27</v>
      </c>
      <c r="C8" s="30"/>
      <c r="D8" s="40">
        <v>5.4580000000000002</v>
      </c>
      <c r="E8" s="40">
        <v>2.2349999999999999</v>
      </c>
      <c r="F8" s="40">
        <v>0.152</v>
      </c>
      <c r="G8" s="40">
        <v>1.403</v>
      </c>
      <c r="H8" s="40">
        <v>0.307</v>
      </c>
      <c r="I8" s="40">
        <v>9.8239999999999998</v>
      </c>
      <c r="J8" s="41">
        <v>0</v>
      </c>
      <c r="K8" s="42">
        <f t="shared" si="0"/>
        <v>19.378999999999998</v>
      </c>
      <c r="L8" s="117">
        <v>0</v>
      </c>
      <c r="M8" s="42">
        <f t="shared" si="1"/>
        <v>19.378999999999998</v>
      </c>
      <c r="N8" s="40">
        <v>0</v>
      </c>
      <c r="O8" s="40">
        <v>0.46</v>
      </c>
      <c r="P8" s="43">
        <f t="shared" si="2"/>
        <v>19.838999999999999</v>
      </c>
      <c r="Q8" s="118">
        <v>2.17</v>
      </c>
      <c r="R8" s="43">
        <f t="shared" si="3"/>
        <v>17.668999999999997</v>
      </c>
      <c r="S8" s="40">
        <v>0</v>
      </c>
      <c r="T8" s="40">
        <v>0.46</v>
      </c>
      <c r="U8" s="38"/>
      <c r="W8" s="115"/>
      <c r="X8" s="115"/>
    </row>
    <row r="9" spans="1:24" x14ac:dyDescent="0.3">
      <c r="A9" s="116">
        <f t="shared" ref="A9:A37" si="4">1+A8</f>
        <v>44046</v>
      </c>
      <c r="B9" s="30" t="s">
        <v>28</v>
      </c>
      <c r="C9" s="30"/>
      <c r="D9" s="40">
        <v>4.49</v>
      </c>
      <c r="E9" s="40">
        <v>2.2789999999999999</v>
      </c>
      <c r="F9" s="40">
        <v>0.153</v>
      </c>
      <c r="G9" s="40">
        <v>1.33</v>
      </c>
      <c r="H9" s="40">
        <v>0.308</v>
      </c>
      <c r="I9" s="40">
        <v>9.8279999999999994</v>
      </c>
      <c r="J9" s="41">
        <v>0</v>
      </c>
      <c r="K9" s="42">
        <f t="shared" si="0"/>
        <v>18.387999999999998</v>
      </c>
      <c r="L9" s="117">
        <v>0</v>
      </c>
      <c r="M9" s="42">
        <f t="shared" si="1"/>
        <v>18.387999999999998</v>
      </c>
      <c r="N9" s="40">
        <v>0</v>
      </c>
      <c r="O9" s="40">
        <v>0.45</v>
      </c>
      <c r="P9" s="43">
        <f t="shared" si="2"/>
        <v>18.837999999999997</v>
      </c>
      <c r="Q9" s="118">
        <v>2.17</v>
      </c>
      <c r="R9" s="43">
        <f t="shared" si="3"/>
        <v>16.667999999999999</v>
      </c>
      <c r="S9" s="40">
        <v>0</v>
      </c>
      <c r="T9" s="40">
        <v>0.45</v>
      </c>
      <c r="U9" s="38"/>
      <c r="W9"/>
    </row>
    <row r="10" spans="1:24" x14ac:dyDescent="0.3">
      <c r="A10" s="116">
        <f t="shared" si="4"/>
        <v>44047</v>
      </c>
      <c r="B10" s="30" t="s">
        <v>29</v>
      </c>
      <c r="C10" s="30"/>
      <c r="D10" s="40">
        <v>3.7210000000000001</v>
      </c>
      <c r="E10" s="40">
        <v>1.964</v>
      </c>
      <c r="F10" s="40">
        <v>0.152</v>
      </c>
      <c r="G10" s="40">
        <v>1.5229999999999999</v>
      </c>
      <c r="H10" s="40">
        <v>0.307</v>
      </c>
      <c r="I10" s="40">
        <v>7.3029999999999999</v>
      </c>
      <c r="J10" s="41">
        <v>0</v>
      </c>
      <c r="K10" s="42">
        <f t="shared" si="0"/>
        <v>14.97</v>
      </c>
      <c r="L10" s="117">
        <v>0</v>
      </c>
      <c r="M10" s="42">
        <f t="shared" si="1"/>
        <v>14.97</v>
      </c>
      <c r="N10" s="40">
        <v>0</v>
      </c>
      <c r="O10" s="40">
        <v>0.45</v>
      </c>
      <c r="P10" s="43">
        <f t="shared" si="2"/>
        <v>15.42</v>
      </c>
      <c r="Q10" s="118">
        <v>2.17</v>
      </c>
      <c r="R10" s="43">
        <f t="shared" si="3"/>
        <v>13.25</v>
      </c>
      <c r="S10" s="40">
        <v>0</v>
      </c>
      <c r="T10" s="40">
        <v>0.45</v>
      </c>
      <c r="U10" s="38"/>
      <c r="W10"/>
    </row>
    <row r="11" spans="1:24" x14ac:dyDescent="0.3">
      <c r="A11" s="116">
        <f t="shared" si="4"/>
        <v>44048</v>
      </c>
      <c r="B11" s="30" t="s">
        <v>30</v>
      </c>
      <c r="C11" s="30"/>
      <c r="D11" s="40">
        <v>5.4249999999999998</v>
      </c>
      <c r="E11" s="40">
        <v>2.302</v>
      </c>
      <c r="F11" s="40">
        <v>0.152</v>
      </c>
      <c r="G11" s="40">
        <v>1.5589999999999999</v>
      </c>
      <c r="H11" s="40">
        <v>0.307</v>
      </c>
      <c r="I11" s="40">
        <v>4.976</v>
      </c>
      <c r="J11" s="41">
        <v>0</v>
      </c>
      <c r="K11" s="42">
        <f t="shared" si="0"/>
        <v>14.721</v>
      </c>
      <c r="L11" s="117">
        <v>0</v>
      </c>
      <c r="M11" s="42">
        <f t="shared" si="1"/>
        <v>14.721</v>
      </c>
      <c r="N11" s="40">
        <v>0</v>
      </c>
      <c r="O11" s="40">
        <v>0.79</v>
      </c>
      <c r="P11" s="43">
        <f t="shared" si="2"/>
        <v>15.510999999999999</v>
      </c>
      <c r="Q11" s="118">
        <v>2.1800000000000002</v>
      </c>
      <c r="R11" s="43">
        <f t="shared" si="3"/>
        <v>13.331</v>
      </c>
      <c r="S11" s="40">
        <v>0</v>
      </c>
      <c r="T11" s="40">
        <v>0.79</v>
      </c>
      <c r="U11" s="38"/>
      <c r="W11"/>
    </row>
    <row r="12" spans="1:24" x14ac:dyDescent="0.3">
      <c r="A12" s="116">
        <f t="shared" si="4"/>
        <v>44049</v>
      </c>
      <c r="B12" s="30" t="s">
        <v>31</v>
      </c>
      <c r="C12" s="30"/>
      <c r="D12" s="40">
        <v>5.87</v>
      </c>
      <c r="E12" s="40">
        <v>2.3159999999999998</v>
      </c>
      <c r="F12" s="40">
        <v>0.152</v>
      </c>
      <c r="G12" s="40">
        <v>1.5589999999999999</v>
      </c>
      <c r="H12" s="40">
        <v>0.307</v>
      </c>
      <c r="I12" s="40">
        <v>5.7809999999999997</v>
      </c>
      <c r="J12" s="41">
        <v>0</v>
      </c>
      <c r="K12" s="42">
        <f t="shared" si="0"/>
        <v>15.984999999999999</v>
      </c>
      <c r="L12" s="117">
        <v>0</v>
      </c>
      <c r="M12" s="42">
        <f t="shared" si="1"/>
        <v>15.984999999999999</v>
      </c>
      <c r="N12" s="40">
        <v>0</v>
      </c>
      <c r="O12" s="40">
        <v>1.85</v>
      </c>
      <c r="P12" s="43">
        <f t="shared" si="2"/>
        <v>17.835000000000001</v>
      </c>
      <c r="Q12" s="118">
        <v>2.1800000000000002</v>
      </c>
      <c r="R12" s="43">
        <f t="shared" si="3"/>
        <v>15.655000000000001</v>
      </c>
      <c r="S12" s="40">
        <v>0</v>
      </c>
      <c r="T12" s="40">
        <v>1.85</v>
      </c>
      <c r="U12" s="38"/>
      <c r="W12"/>
    </row>
    <row r="13" spans="1:24" x14ac:dyDescent="0.3">
      <c r="A13" s="116">
        <f t="shared" si="4"/>
        <v>44050</v>
      </c>
      <c r="B13" s="30" t="s">
        <v>32</v>
      </c>
      <c r="C13" s="30"/>
      <c r="D13" s="40">
        <v>4.7709999999999999</v>
      </c>
      <c r="E13" s="40">
        <v>2.3250000000000002</v>
      </c>
      <c r="F13" s="40">
        <v>0.152</v>
      </c>
      <c r="G13" s="40">
        <v>1.5329999999999999</v>
      </c>
      <c r="H13" s="40">
        <v>0.307</v>
      </c>
      <c r="I13" s="40">
        <v>7.9509999999999996</v>
      </c>
      <c r="J13" s="41">
        <v>0</v>
      </c>
      <c r="K13" s="42">
        <f t="shared" si="0"/>
        <v>17.039000000000001</v>
      </c>
      <c r="L13" s="117">
        <v>0</v>
      </c>
      <c r="M13" s="42">
        <f t="shared" si="1"/>
        <v>17.039000000000001</v>
      </c>
      <c r="N13" s="40">
        <v>0</v>
      </c>
      <c r="O13" s="40">
        <v>0.47</v>
      </c>
      <c r="P13" s="43">
        <f t="shared" si="2"/>
        <v>17.509</v>
      </c>
      <c r="Q13" s="118">
        <v>2.17</v>
      </c>
      <c r="R13" s="43">
        <f t="shared" si="3"/>
        <v>15.339</v>
      </c>
      <c r="S13" s="40">
        <v>0</v>
      </c>
      <c r="T13" s="40">
        <v>0.47</v>
      </c>
      <c r="U13" s="38"/>
      <c r="W13"/>
    </row>
    <row r="14" spans="1:24" x14ac:dyDescent="0.3">
      <c r="A14" s="116">
        <f t="shared" si="4"/>
        <v>44051</v>
      </c>
      <c r="B14" s="30" t="s">
        <v>33</v>
      </c>
      <c r="C14" s="30"/>
      <c r="D14" s="40">
        <v>4.391</v>
      </c>
      <c r="E14" s="40">
        <v>2.1459999999999999</v>
      </c>
      <c r="F14" s="40">
        <v>0.152</v>
      </c>
      <c r="G14" s="40">
        <v>1.5329999999999999</v>
      </c>
      <c r="H14" s="40">
        <v>0.30599999999999999</v>
      </c>
      <c r="I14" s="40">
        <v>9.7989999999999995</v>
      </c>
      <c r="J14" s="41">
        <v>0</v>
      </c>
      <c r="K14" s="42">
        <f t="shared" si="0"/>
        <v>18.326999999999998</v>
      </c>
      <c r="L14" s="117">
        <v>0</v>
      </c>
      <c r="M14" s="42">
        <f t="shared" si="1"/>
        <v>18.326999999999998</v>
      </c>
      <c r="N14" s="40">
        <v>0</v>
      </c>
      <c r="O14" s="40">
        <v>0.47</v>
      </c>
      <c r="P14" s="43">
        <f t="shared" si="2"/>
        <v>18.796999999999997</v>
      </c>
      <c r="Q14" s="118">
        <v>2.1800000000000002</v>
      </c>
      <c r="R14" s="43">
        <f t="shared" si="3"/>
        <v>16.616999999999997</v>
      </c>
      <c r="S14" s="40">
        <v>0</v>
      </c>
      <c r="T14" s="40">
        <v>0.47</v>
      </c>
      <c r="U14" s="38"/>
      <c r="W14"/>
    </row>
    <row r="15" spans="1:24" x14ac:dyDescent="0.3">
      <c r="A15" s="116">
        <f t="shared" si="4"/>
        <v>44052</v>
      </c>
      <c r="B15" s="30" t="s">
        <v>27</v>
      </c>
      <c r="C15" s="30"/>
      <c r="D15" s="40">
        <v>4.3120000000000003</v>
      </c>
      <c r="E15" s="40">
        <v>2.1930000000000001</v>
      </c>
      <c r="F15" s="40">
        <v>0.152</v>
      </c>
      <c r="G15" s="40">
        <v>1.4079999999999999</v>
      </c>
      <c r="H15" s="40">
        <v>0.30599999999999999</v>
      </c>
      <c r="I15" s="40">
        <v>9.782</v>
      </c>
      <c r="J15" s="41">
        <v>0</v>
      </c>
      <c r="K15" s="42">
        <f t="shared" si="0"/>
        <v>18.152999999999999</v>
      </c>
      <c r="L15" s="117">
        <v>0</v>
      </c>
      <c r="M15" s="42">
        <f t="shared" si="1"/>
        <v>18.152999999999999</v>
      </c>
      <c r="N15" s="40">
        <v>0</v>
      </c>
      <c r="O15" s="40">
        <v>0.46</v>
      </c>
      <c r="P15" s="43">
        <f t="shared" si="2"/>
        <v>18.613</v>
      </c>
      <c r="Q15" s="118">
        <v>2.17</v>
      </c>
      <c r="R15" s="43">
        <f t="shared" si="3"/>
        <v>16.442999999999998</v>
      </c>
      <c r="S15" s="40">
        <v>0</v>
      </c>
      <c r="T15" s="40">
        <v>0.46</v>
      </c>
      <c r="U15" s="38"/>
      <c r="W15"/>
    </row>
    <row r="16" spans="1:24" x14ac:dyDescent="0.3">
      <c r="A16" s="116">
        <f t="shared" si="4"/>
        <v>44053</v>
      </c>
      <c r="B16" s="30" t="s">
        <v>28</v>
      </c>
      <c r="C16" s="30"/>
      <c r="D16" s="40">
        <v>3.871</v>
      </c>
      <c r="E16" s="40">
        <v>2.2360000000000002</v>
      </c>
      <c r="F16" s="40">
        <v>0.10100000000000001</v>
      </c>
      <c r="G16" s="40">
        <v>1.365</v>
      </c>
      <c r="H16" s="40">
        <v>0.30599999999999999</v>
      </c>
      <c r="I16" s="40">
        <v>9.7929999999999993</v>
      </c>
      <c r="J16" s="41">
        <v>0</v>
      </c>
      <c r="K16" s="42">
        <f t="shared" si="0"/>
        <v>17.672000000000001</v>
      </c>
      <c r="L16" s="117">
        <v>0</v>
      </c>
      <c r="M16" s="42">
        <f t="shared" si="1"/>
        <v>17.672000000000001</v>
      </c>
      <c r="N16" s="40">
        <v>0</v>
      </c>
      <c r="O16" s="40">
        <v>0.47</v>
      </c>
      <c r="P16" s="43">
        <f t="shared" si="2"/>
        <v>18.141999999999999</v>
      </c>
      <c r="Q16" s="118">
        <v>2.17</v>
      </c>
      <c r="R16" s="43">
        <f t="shared" si="3"/>
        <v>15.972</v>
      </c>
      <c r="S16" s="40">
        <v>0</v>
      </c>
      <c r="T16" s="40">
        <v>0.47</v>
      </c>
      <c r="U16" s="38"/>
      <c r="W16"/>
    </row>
    <row r="17" spans="1:23" x14ac:dyDescent="0.3">
      <c r="A17" s="116">
        <f t="shared" si="4"/>
        <v>44054</v>
      </c>
      <c r="B17" s="30" t="s">
        <v>29</v>
      </c>
      <c r="C17" s="30"/>
      <c r="D17" s="40">
        <v>4.5750000000000002</v>
      </c>
      <c r="E17" s="40">
        <v>2.4039999999999999</v>
      </c>
      <c r="F17" s="40">
        <v>8.1000000000000003E-2</v>
      </c>
      <c r="G17" s="40">
        <v>1.516</v>
      </c>
      <c r="H17" s="40">
        <v>0.30599999999999999</v>
      </c>
      <c r="I17" s="40">
        <v>9.7940000000000005</v>
      </c>
      <c r="J17" s="41">
        <v>0</v>
      </c>
      <c r="K17" s="42">
        <f t="shared" si="0"/>
        <v>18.676000000000002</v>
      </c>
      <c r="L17" s="117">
        <v>0</v>
      </c>
      <c r="M17" s="42">
        <f t="shared" si="1"/>
        <v>18.676000000000002</v>
      </c>
      <c r="N17" s="40">
        <v>0</v>
      </c>
      <c r="O17" s="40">
        <v>0.46</v>
      </c>
      <c r="P17" s="43">
        <f t="shared" si="2"/>
        <v>19.136000000000003</v>
      </c>
      <c r="Q17" s="118">
        <v>2.17</v>
      </c>
      <c r="R17" s="43">
        <f t="shared" si="3"/>
        <v>16.966000000000001</v>
      </c>
      <c r="S17" s="40">
        <v>0</v>
      </c>
      <c r="T17" s="40">
        <v>0.46</v>
      </c>
      <c r="U17" s="38"/>
      <c r="W17"/>
    </row>
    <row r="18" spans="1:23" x14ac:dyDescent="0.3">
      <c r="A18" s="116">
        <f t="shared" si="4"/>
        <v>44055</v>
      </c>
      <c r="B18" s="30" t="s">
        <v>30</v>
      </c>
      <c r="C18" s="30"/>
      <c r="D18" s="40">
        <v>3.57</v>
      </c>
      <c r="E18" s="40">
        <v>2.081</v>
      </c>
      <c r="F18" s="40">
        <v>0.153</v>
      </c>
      <c r="G18" s="40">
        <v>1.456</v>
      </c>
      <c r="H18" s="40">
        <v>0.30499999999999999</v>
      </c>
      <c r="I18" s="40">
        <v>10.002000000000001</v>
      </c>
      <c r="J18" s="41">
        <v>0</v>
      </c>
      <c r="K18" s="42">
        <f t="shared" si="0"/>
        <v>17.567</v>
      </c>
      <c r="L18" s="117">
        <v>0</v>
      </c>
      <c r="M18" s="42">
        <f t="shared" si="1"/>
        <v>17.567</v>
      </c>
      <c r="N18" s="40">
        <v>0</v>
      </c>
      <c r="O18" s="40">
        <v>0.47</v>
      </c>
      <c r="P18" s="43">
        <f t="shared" si="2"/>
        <v>18.036999999999999</v>
      </c>
      <c r="Q18" s="118">
        <v>2.17</v>
      </c>
      <c r="R18" s="43">
        <f t="shared" si="3"/>
        <v>15.866999999999999</v>
      </c>
      <c r="S18" s="40">
        <v>0</v>
      </c>
      <c r="T18" s="40">
        <v>0.47</v>
      </c>
      <c r="U18" s="38"/>
      <c r="W18"/>
    </row>
    <row r="19" spans="1:23" x14ac:dyDescent="0.3">
      <c r="A19" s="116">
        <f t="shared" si="4"/>
        <v>44056</v>
      </c>
      <c r="B19" s="30" t="s">
        <v>31</v>
      </c>
      <c r="C19" s="30"/>
      <c r="D19" s="40">
        <v>3.9660000000000002</v>
      </c>
      <c r="E19" s="40">
        <v>2.274</v>
      </c>
      <c r="F19" s="40">
        <v>0.153</v>
      </c>
      <c r="G19" s="40">
        <v>1.0780000000000001</v>
      </c>
      <c r="H19" s="40">
        <v>0.30499999999999999</v>
      </c>
      <c r="I19" s="40">
        <v>7.9130000000000003</v>
      </c>
      <c r="J19" s="41">
        <v>0</v>
      </c>
      <c r="K19" s="42">
        <f t="shared" si="0"/>
        <v>15.689</v>
      </c>
      <c r="L19" s="117">
        <v>0</v>
      </c>
      <c r="M19" s="42">
        <f t="shared" si="1"/>
        <v>15.689</v>
      </c>
      <c r="N19" s="40">
        <v>0</v>
      </c>
      <c r="O19" s="40">
        <v>0.47</v>
      </c>
      <c r="P19" s="43">
        <f t="shared" si="2"/>
        <v>16.158999999999999</v>
      </c>
      <c r="Q19" s="118">
        <v>2.17</v>
      </c>
      <c r="R19" s="43">
        <f t="shared" si="3"/>
        <v>13.988999999999999</v>
      </c>
      <c r="S19" s="40">
        <v>0</v>
      </c>
      <c r="T19" s="40">
        <v>0.47</v>
      </c>
      <c r="U19" s="38"/>
      <c r="W19"/>
    </row>
    <row r="20" spans="1:23" x14ac:dyDescent="0.3">
      <c r="A20" s="116">
        <f t="shared" si="4"/>
        <v>44057</v>
      </c>
      <c r="B20" s="30" t="s">
        <v>32</v>
      </c>
      <c r="C20" s="30"/>
      <c r="D20" s="40">
        <v>5.968</v>
      </c>
      <c r="E20" s="40">
        <v>2.0569999999999999</v>
      </c>
      <c r="F20" s="40">
        <v>0.153</v>
      </c>
      <c r="G20" s="40">
        <v>1.075</v>
      </c>
      <c r="H20" s="40">
        <v>0.30499999999999999</v>
      </c>
      <c r="I20" s="40">
        <v>10.701000000000001</v>
      </c>
      <c r="J20" s="41">
        <v>0</v>
      </c>
      <c r="K20" s="42">
        <f t="shared" si="0"/>
        <v>20.259</v>
      </c>
      <c r="L20" s="117">
        <v>0</v>
      </c>
      <c r="M20" s="42">
        <f t="shared" si="1"/>
        <v>20.259</v>
      </c>
      <c r="N20" s="40">
        <v>0</v>
      </c>
      <c r="O20" s="40">
        <v>0.47</v>
      </c>
      <c r="P20" s="43">
        <f t="shared" si="2"/>
        <v>20.728999999999999</v>
      </c>
      <c r="Q20" s="118">
        <v>2.1800000000000002</v>
      </c>
      <c r="R20" s="43">
        <f t="shared" si="3"/>
        <v>18.548999999999999</v>
      </c>
      <c r="S20" s="40">
        <v>0</v>
      </c>
      <c r="T20" s="40">
        <v>0.47</v>
      </c>
      <c r="U20" s="38"/>
      <c r="W20"/>
    </row>
    <row r="21" spans="1:23" x14ac:dyDescent="0.3">
      <c r="A21" s="116">
        <f t="shared" si="4"/>
        <v>44058</v>
      </c>
      <c r="B21" s="30" t="s">
        <v>33</v>
      </c>
      <c r="C21" s="30"/>
      <c r="D21" s="40">
        <v>4.5750000000000002</v>
      </c>
      <c r="E21" s="40">
        <v>2.1949999999999998</v>
      </c>
      <c r="F21" s="40">
        <v>0.153</v>
      </c>
      <c r="G21" s="40">
        <v>1.073</v>
      </c>
      <c r="H21" s="40">
        <v>0.30499999999999999</v>
      </c>
      <c r="I21" s="40">
        <v>10.693</v>
      </c>
      <c r="J21" s="41">
        <v>0</v>
      </c>
      <c r="K21" s="42">
        <f t="shared" si="0"/>
        <v>18.994</v>
      </c>
      <c r="L21" s="117">
        <v>0</v>
      </c>
      <c r="M21" s="42">
        <f t="shared" si="1"/>
        <v>18.994</v>
      </c>
      <c r="N21" s="40">
        <v>0</v>
      </c>
      <c r="O21" s="40">
        <v>0.47</v>
      </c>
      <c r="P21" s="43">
        <f t="shared" si="2"/>
        <v>19.463999999999999</v>
      </c>
      <c r="Q21" s="118">
        <v>2.17</v>
      </c>
      <c r="R21" s="43">
        <f t="shared" si="3"/>
        <v>17.293999999999997</v>
      </c>
      <c r="S21" s="40">
        <v>0</v>
      </c>
      <c r="T21" s="40">
        <v>0.47</v>
      </c>
      <c r="U21" s="38"/>
      <c r="W21"/>
    </row>
    <row r="22" spans="1:23" x14ac:dyDescent="0.3">
      <c r="A22" s="116">
        <f t="shared" si="4"/>
        <v>44059</v>
      </c>
      <c r="B22" s="30" t="s">
        <v>27</v>
      </c>
      <c r="C22" s="30"/>
      <c r="D22" s="40">
        <v>5.4020000000000001</v>
      </c>
      <c r="E22" s="40">
        <v>1.58</v>
      </c>
      <c r="F22" s="40">
        <v>3.5999999999999997E-2</v>
      </c>
      <c r="G22" s="40">
        <v>0.61399999999999999</v>
      </c>
      <c r="H22" s="40">
        <v>0</v>
      </c>
      <c r="I22" s="40">
        <v>8.548</v>
      </c>
      <c r="J22" s="41">
        <v>0</v>
      </c>
      <c r="K22" s="42">
        <f t="shared" si="0"/>
        <v>16.18</v>
      </c>
      <c r="L22" s="117">
        <v>0</v>
      </c>
      <c r="M22" s="42">
        <f t="shared" si="1"/>
        <v>16.18</v>
      </c>
      <c r="N22" s="40">
        <v>0</v>
      </c>
      <c r="O22" s="40">
        <v>0.47</v>
      </c>
      <c r="P22" s="43">
        <f t="shared" si="2"/>
        <v>16.649999999999999</v>
      </c>
      <c r="Q22" s="118">
        <v>2.1800000000000002</v>
      </c>
      <c r="R22" s="43">
        <f t="shared" si="3"/>
        <v>14.469999999999999</v>
      </c>
      <c r="S22" s="40">
        <v>0</v>
      </c>
      <c r="T22" s="40">
        <v>0.47</v>
      </c>
      <c r="U22" s="38"/>
      <c r="W22"/>
    </row>
    <row r="23" spans="1:23" x14ac:dyDescent="0.3">
      <c r="A23" s="116">
        <f t="shared" si="4"/>
        <v>44060</v>
      </c>
      <c r="B23" s="30" t="s">
        <v>28</v>
      </c>
      <c r="C23" s="30"/>
      <c r="D23" s="40">
        <v>4.0679999999999996</v>
      </c>
      <c r="E23" s="40">
        <v>1.6140000000000001</v>
      </c>
      <c r="F23" s="40">
        <v>3.1E-2</v>
      </c>
      <c r="G23" s="40">
        <v>0.35</v>
      </c>
      <c r="H23" s="40">
        <v>0</v>
      </c>
      <c r="I23" s="40">
        <v>10.27</v>
      </c>
      <c r="J23" s="41">
        <v>0</v>
      </c>
      <c r="K23" s="42">
        <f t="shared" si="0"/>
        <v>16.332999999999998</v>
      </c>
      <c r="L23" s="117">
        <v>0</v>
      </c>
      <c r="M23" s="42">
        <f t="shared" si="1"/>
        <v>16.332999999999998</v>
      </c>
      <c r="N23" s="40">
        <v>0</v>
      </c>
      <c r="O23" s="40">
        <v>0.47</v>
      </c>
      <c r="P23" s="43">
        <f t="shared" si="2"/>
        <v>16.802999999999997</v>
      </c>
      <c r="Q23" s="118">
        <v>2.1800000000000002</v>
      </c>
      <c r="R23" s="43">
        <f t="shared" si="3"/>
        <v>14.622999999999998</v>
      </c>
      <c r="S23" s="40">
        <v>0</v>
      </c>
      <c r="T23" s="40">
        <v>0.47</v>
      </c>
      <c r="U23" s="38"/>
      <c r="W23"/>
    </row>
    <row r="24" spans="1:23" x14ac:dyDescent="0.3">
      <c r="A24" s="116">
        <f t="shared" si="4"/>
        <v>44061</v>
      </c>
      <c r="B24" s="30" t="s">
        <v>29</v>
      </c>
      <c r="C24" s="30"/>
      <c r="D24" s="40">
        <v>6.0629999999999997</v>
      </c>
      <c r="E24" s="40">
        <v>2.198</v>
      </c>
      <c r="F24" s="40">
        <v>0.153</v>
      </c>
      <c r="G24" s="40">
        <v>0.95599999999999996</v>
      </c>
      <c r="H24" s="40">
        <v>0.30599999999999999</v>
      </c>
      <c r="I24" s="40">
        <v>9.827</v>
      </c>
      <c r="J24" s="41">
        <v>0</v>
      </c>
      <c r="K24" s="42">
        <f t="shared" si="0"/>
        <v>19.503</v>
      </c>
      <c r="L24" s="117">
        <v>0</v>
      </c>
      <c r="M24" s="42">
        <f t="shared" si="1"/>
        <v>19.503</v>
      </c>
      <c r="N24" s="40">
        <v>0</v>
      </c>
      <c r="O24" s="40">
        <v>0.47</v>
      </c>
      <c r="P24" s="43">
        <f t="shared" si="2"/>
        <v>19.972999999999999</v>
      </c>
      <c r="Q24" s="118">
        <v>2.1800000000000002</v>
      </c>
      <c r="R24" s="43">
        <f t="shared" si="3"/>
        <v>17.792999999999999</v>
      </c>
      <c r="S24" s="40">
        <v>0</v>
      </c>
      <c r="T24" s="40">
        <v>0.47</v>
      </c>
      <c r="U24" s="38"/>
      <c r="W24"/>
    </row>
    <row r="25" spans="1:23" x14ac:dyDescent="0.3">
      <c r="A25" s="116">
        <f t="shared" si="4"/>
        <v>44062</v>
      </c>
      <c r="B25" s="30" t="s">
        <v>30</v>
      </c>
      <c r="C25" s="30"/>
      <c r="D25" s="40">
        <v>4.0129999999999999</v>
      </c>
      <c r="E25" s="40">
        <v>2.3010000000000002</v>
      </c>
      <c r="F25" s="40">
        <v>0.152</v>
      </c>
      <c r="G25" s="40">
        <v>1.69</v>
      </c>
      <c r="H25" s="40">
        <v>0.30599999999999999</v>
      </c>
      <c r="I25" s="40">
        <v>9.0670000000000002</v>
      </c>
      <c r="J25" s="41">
        <v>0</v>
      </c>
      <c r="K25" s="42">
        <f t="shared" si="0"/>
        <v>17.529</v>
      </c>
      <c r="L25" s="117">
        <v>0</v>
      </c>
      <c r="M25" s="42">
        <f t="shared" si="1"/>
        <v>17.529</v>
      </c>
      <c r="N25" s="40">
        <v>0</v>
      </c>
      <c r="O25" s="40">
        <v>0.47</v>
      </c>
      <c r="P25" s="43">
        <f t="shared" si="2"/>
        <v>17.998999999999999</v>
      </c>
      <c r="Q25" s="118">
        <v>2.17</v>
      </c>
      <c r="R25" s="43">
        <f t="shared" si="3"/>
        <v>15.828999999999999</v>
      </c>
      <c r="S25" s="40">
        <v>0</v>
      </c>
      <c r="T25" s="40">
        <v>0.47</v>
      </c>
      <c r="U25" s="38"/>
      <c r="W25"/>
    </row>
    <row r="26" spans="1:23" x14ac:dyDescent="0.3">
      <c r="A26" s="116">
        <f t="shared" si="4"/>
        <v>44063</v>
      </c>
      <c r="B26" s="30" t="s">
        <v>31</v>
      </c>
      <c r="C26" s="30"/>
      <c r="D26" s="40">
        <v>5.851</v>
      </c>
      <c r="E26" s="40">
        <v>2.2829999999999999</v>
      </c>
      <c r="F26" s="40">
        <v>0.23599999999999999</v>
      </c>
      <c r="G26" s="40">
        <v>1.1040000000000001</v>
      </c>
      <c r="H26" s="40">
        <v>0.34899999999999998</v>
      </c>
      <c r="I26" s="40">
        <v>9.3940000000000001</v>
      </c>
      <c r="J26" s="41">
        <v>0</v>
      </c>
      <c r="K26" s="42">
        <f t="shared" si="0"/>
        <v>19.216999999999999</v>
      </c>
      <c r="L26" s="117">
        <v>0</v>
      </c>
      <c r="M26" s="42">
        <f t="shared" si="1"/>
        <v>19.216999999999999</v>
      </c>
      <c r="N26" s="40">
        <v>0</v>
      </c>
      <c r="O26" s="40">
        <v>0.47</v>
      </c>
      <c r="P26" s="43">
        <f t="shared" si="2"/>
        <v>19.686999999999998</v>
      </c>
      <c r="Q26" s="118">
        <v>2.1800000000000002</v>
      </c>
      <c r="R26" s="43">
        <f t="shared" si="3"/>
        <v>17.506999999999998</v>
      </c>
      <c r="S26" s="40">
        <v>0</v>
      </c>
      <c r="T26" s="40">
        <v>0.47</v>
      </c>
      <c r="U26" s="38"/>
      <c r="W26"/>
    </row>
    <row r="27" spans="1:23" x14ac:dyDescent="0.3">
      <c r="A27" s="116">
        <f t="shared" si="4"/>
        <v>44064</v>
      </c>
      <c r="B27" s="30" t="s">
        <v>32</v>
      </c>
      <c r="C27" s="30"/>
      <c r="D27" s="40">
        <v>4.1710000000000003</v>
      </c>
      <c r="E27" s="40">
        <v>2.298</v>
      </c>
      <c r="F27" s="40">
        <v>0.27400000000000002</v>
      </c>
      <c r="G27" s="40">
        <v>1.0860000000000001</v>
      </c>
      <c r="H27" s="40">
        <v>0.30499999999999999</v>
      </c>
      <c r="I27" s="40">
        <v>7.431</v>
      </c>
      <c r="J27" s="41">
        <v>0</v>
      </c>
      <c r="K27" s="42">
        <f t="shared" si="0"/>
        <v>15.565000000000001</v>
      </c>
      <c r="L27" s="117">
        <v>0</v>
      </c>
      <c r="M27" s="42">
        <f t="shared" si="1"/>
        <v>15.565000000000001</v>
      </c>
      <c r="N27" s="40">
        <v>0</v>
      </c>
      <c r="O27" s="40">
        <v>0.47</v>
      </c>
      <c r="P27" s="43">
        <f t="shared" si="2"/>
        <v>16.035</v>
      </c>
      <c r="Q27" s="118">
        <v>2.17</v>
      </c>
      <c r="R27" s="43">
        <f t="shared" si="3"/>
        <v>13.865</v>
      </c>
      <c r="S27" s="40">
        <v>0</v>
      </c>
      <c r="T27" s="40">
        <v>0.47</v>
      </c>
      <c r="U27" s="38"/>
      <c r="W27"/>
    </row>
    <row r="28" spans="1:23" x14ac:dyDescent="0.3">
      <c r="A28" s="116">
        <f t="shared" si="4"/>
        <v>44065</v>
      </c>
      <c r="B28" s="30" t="s">
        <v>33</v>
      </c>
      <c r="C28" s="30"/>
      <c r="D28" s="40">
        <v>5.4160000000000004</v>
      </c>
      <c r="E28" s="40">
        <v>2.2919999999999998</v>
      </c>
      <c r="F28" s="40">
        <v>0.13700000000000001</v>
      </c>
      <c r="G28" s="40">
        <v>0.95099999999999996</v>
      </c>
      <c r="H28" s="40">
        <v>0.30599999999999999</v>
      </c>
      <c r="I28" s="40">
        <v>9.7560000000000002</v>
      </c>
      <c r="J28" s="41">
        <v>0</v>
      </c>
      <c r="K28" s="42">
        <f t="shared" si="0"/>
        <v>18.858000000000001</v>
      </c>
      <c r="L28" s="117">
        <v>0</v>
      </c>
      <c r="M28" s="42">
        <f t="shared" si="1"/>
        <v>18.858000000000001</v>
      </c>
      <c r="N28" s="40">
        <v>0</v>
      </c>
      <c r="O28" s="40">
        <v>0.47</v>
      </c>
      <c r="P28" s="43">
        <f t="shared" si="2"/>
        <v>19.327999999999999</v>
      </c>
      <c r="Q28" s="118">
        <v>2.17</v>
      </c>
      <c r="R28" s="43">
        <f t="shared" si="3"/>
        <v>17.158000000000001</v>
      </c>
      <c r="S28" s="40">
        <v>0</v>
      </c>
      <c r="T28" s="40">
        <v>0.47</v>
      </c>
      <c r="U28" s="38"/>
      <c r="W28"/>
    </row>
    <row r="29" spans="1:23" x14ac:dyDescent="0.3">
      <c r="A29" s="116">
        <f t="shared" si="4"/>
        <v>44066</v>
      </c>
      <c r="B29" s="30" t="s">
        <v>27</v>
      </c>
      <c r="C29" s="30"/>
      <c r="D29" s="40">
        <v>5.024</v>
      </c>
      <c r="E29" s="40">
        <v>2.2989999999999999</v>
      </c>
      <c r="F29" s="40">
        <v>0.152</v>
      </c>
      <c r="G29" s="40">
        <v>0.95499999999999996</v>
      </c>
      <c r="H29" s="40">
        <v>0.30499999999999999</v>
      </c>
      <c r="I29" s="40">
        <v>9.657</v>
      </c>
      <c r="J29" s="41">
        <v>0</v>
      </c>
      <c r="K29" s="42">
        <f t="shared" si="0"/>
        <v>18.391999999999999</v>
      </c>
      <c r="L29" s="117">
        <v>0</v>
      </c>
      <c r="M29" s="42">
        <f t="shared" si="1"/>
        <v>18.391999999999999</v>
      </c>
      <c r="N29" s="40">
        <v>0</v>
      </c>
      <c r="O29" s="40">
        <v>0.47</v>
      </c>
      <c r="P29" s="43">
        <f t="shared" si="2"/>
        <v>18.861999999999998</v>
      </c>
      <c r="Q29" s="118">
        <v>2.1800000000000002</v>
      </c>
      <c r="R29" s="43">
        <f t="shared" si="3"/>
        <v>16.681999999999999</v>
      </c>
      <c r="S29" s="40">
        <v>0</v>
      </c>
      <c r="T29" s="40">
        <v>0.47</v>
      </c>
      <c r="U29" s="38"/>
      <c r="W29"/>
    </row>
    <row r="30" spans="1:23" x14ac:dyDescent="0.3">
      <c r="A30" s="116">
        <f t="shared" si="4"/>
        <v>44067</v>
      </c>
      <c r="B30" s="30" t="s">
        <v>28</v>
      </c>
      <c r="C30" s="30"/>
      <c r="D30" s="40">
        <v>5.8650000000000002</v>
      </c>
      <c r="E30" s="40">
        <v>2.2879999999999998</v>
      </c>
      <c r="F30" s="40">
        <v>0.152</v>
      </c>
      <c r="G30" s="40">
        <v>0.95399999999999996</v>
      </c>
      <c r="H30" s="40">
        <v>0.30499999999999999</v>
      </c>
      <c r="I30" s="40">
        <v>9.67</v>
      </c>
      <c r="J30" s="41">
        <v>0</v>
      </c>
      <c r="K30" s="42">
        <f t="shared" si="0"/>
        <v>19.234000000000002</v>
      </c>
      <c r="L30" s="117">
        <v>0</v>
      </c>
      <c r="M30" s="42">
        <f t="shared" si="1"/>
        <v>19.234000000000002</v>
      </c>
      <c r="N30" s="40">
        <v>0</v>
      </c>
      <c r="O30" s="40">
        <v>0.47</v>
      </c>
      <c r="P30" s="43">
        <f t="shared" si="2"/>
        <v>19.704000000000001</v>
      </c>
      <c r="Q30" s="118">
        <v>2.17</v>
      </c>
      <c r="R30" s="43">
        <f t="shared" si="3"/>
        <v>17.533999999999999</v>
      </c>
      <c r="S30" s="40">
        <v>0</v>
      </c>
      <c r="T30" s="40">
        <v>0.47</v>
      </c>
      <c r="U30" s="38"/>
      <c r="W30"/>
    </row>
    <row r="31" spans="1:23" x14ac:dyDescent="0.3">
      <c r="A31" s="116">
        <f t="shared" si="4"/>
        <v>44068</v>
      </c>
      <c r="B31" s="30" t="s">
        <v>29</v>
      </c>
      <c r="C31" s="30"/>
      <c r="D31" s="40">
        <v>5.484</v>
      </c>
      <c r="E31" s="40">
        <v>2.2759999999999998</v>
      </c>
      <c r="F31" s="40">
        <v>0.152</v>
      </c>
      <c r="G31" s="40">
        <v>0.95499999999999996</v>
      </c>
      <c r="H31" s="40">
        <v>0.30499999999999999</v>
      </c>
      <c r="I31" s="40">
        <v>9.67</v>
      </c>
      <c r="J31" s="41">
        <v>0</v>
      </c>
      <c r="K31" s="42">
        <f t="shared" si="0"/>
        <v>18.841999999999999</v>
      </c>
      <c r="L31" s="117">
        <v>0</v>
      </c>
      <c r="M31" s="42">
        <f t="shared" si="1"/>
        <v>18.841999999999999</v>
      </c>
      <c r="N31" s="40">
        <v>0</v>
      </c>
      <c r="O31" s="40">
        <v>0.47</v>
      </c>
      <c r="P31" s="43">
        <f t="shared" si="2"/>
        <v>19.311999999999998</v>
      </c>
      <c r="Q31" s="118">
        <v>2.17</v>
      </c>
      <c r="R31" s="43">
        <f t="shared" si="3"/>
        <v>17.141999999999996</v>
      </c>
      <c r="S31" s="40">
        <v>0</v>
      </c>
      <c r="T31" s="40">
        <v>0.47</v>
      </c>
      <c r="U31" s="38"/>
      <c r="W31"/>
    </row>
    <row r="32" spans="1:23" x14ac:dyDescent="0.3">
      <c r="A32" s="116">
        <f t="shared" si="4"/>
        <v>44069</v>
      </c>
      <c r="B32" s="30" t="s">
        <v>30</v>
      </c>
      <c r="C32" s="30"/>
      <c r="D32" s="40">
        <v>3.5339999999999998</v>
      </c>
      <c r="E32" s="40">
        <v>2.1030000000000002</v>
      </c>
      <c r="F32" s="40">
        <v>0.152</v>
      </c>
      <c r="G32" s="40">
        <v>0.48299999999999998</v>
      </c>
      <c r="H32" s="40">
        <v>0</v>
      </c>
      <c r="I32" s="40">
        <v>9.6590000000000007</v>
      </c>
      <c r="J32" s="41">
        <v>0</v>
      </c>
      <c r="K32" s="42">
        <f t="shared" si="0"/>
        <v>15.931000000000001</v>
      </c>
      <c r="L32" s="117">
        <v>0</v>
      </c>
      <c r="M32" s="42">
        <f t="shared" si="1"/>
        <v>15.931000000000001</v>
      </c>
      <c r="N32" s="40">
        <v>0</v>
      </c>
      <c r="O32" s="40">
        <v>0.47</v>
      </c>
      <c r="P32" s="43">
        <f t="shared" si="2"/>
        <v>16.401</v>
      </c>
      <c r="Q32" s="118">
        <v>2.17</v>
      </c>
      <c r="R32" s="43">
        <f t="shared" si="3"/>
        <v>14.231</v>
      </c>
      <c r="S32" s="40">
        <v>0</v>
      </c>
      <c r="T32" s="40">
        <v>0.47</v>
      </c>
      <c r="U32" s="38"/>
      <c r="W32"/>
    </row>
    <row r="33" spans="1:23" x14ac:dyDescent="0.3">
      <c r="A33" s="116">
        <f t="shared" si="4"/>
        <v>44070</v>
      </c>
      <c r="B33" s="30" t="s">
        <v>31</v>
      </c>
      <c r="C33" s="30"/>
      <c r="D33" s="40">
        <v>3</v>
      </c>
      <c r="E33" s="40">
        <v>1.556</v>
      </c>
      <c r="F33" s="40">
        <v>0.152</v>
      </c>
      <c r="G33" s="40">
        <v>0.45400000000000001</v>
      </c>
      <c r="H33" s="40">
        <v>0</v>
      </c>
      <c r="I33" s="40">
        <v>9.66</v>
      </c>
      <c r="J33" s="41">
        <v>0</v>
      </c>
      <c r="K33" s="42">
        <f t="shared" si="0"/>
        <v>14.821999999999999</v>
      </c>
      <c r="L33" s="117">
        <v>0</v>
      </c>
      <c r="M33" s="42">
        <f t="shared" si="1"/>
        <v>14.821999999999999</v>
      </c>
      <c r="N33" s="40">
        <v>0</v>
      </c>
      <c r="O33" s="40">
        <v>0.47</v>
      </c>
      <c r="P33" s="43">
        <f t="shared" si="2"/>
        <v>15.292</v>
      </c>
      <c r="Q33" s="118">
        <v>2.17</v>
      </c>
      <c r="R33" s="43">
        <f t="shared" si="3"/>
        <v>13.122</v>
      </c>
      <c r="S33" s="40">
        <v>0</v>
      </c>
      <c r="T33" s="40">
        <v>0.47</v>
      </c>
      <c r="U33" s="38"/>
      <c r="W33"/>
    </row>
    <row r="34" spans="1:23" x14ac:dyDescent="0.3">
      <c r="A34" s="116">
        <f t="shared" si="4"/>
        <v>44071</v>
      </c>
      <c r="B34" s="30" t="s">
        <v>32</v>
      </c>
      <c r="C34" s="30"/>
      <c r="D34" s="40">
        <v>3.0449999999999999</v>
      </c>
      <c r="E34" s="40">
        <v>1.5229999999999999</v>
      </c>
      <c r="F34" s="40">
        <v>0.152</v>
      </c>
      <c r="G34" s="40">
        <v>1.286</v>
      </c>
      <c r="H34" s="40">
        <v>0.30499999999999999</v>
      </c>
      <c r="I34" s="40">
        <v>7.94</v>
      </c>
      <c r="J34" s="41">
        <v>0</v>
      </c>
      <c r="K34" s="42">
        <f t="shared" si="0"/>
        <v>14.251000000000001</v>
      </c>
      <c r="L34" s="117">
        <v>0</v>
      </c>
      <c r="M34" s="42">
        <f t="shared" si="1"/>
        <v>14.251000000000001</v>
      </c>
      <c r="N34" s="40">
        <v>0</v>
      </c>
      <c r="O34" s="40">
        <v>0.47</v>
      </c>
      <c r="P34" s="43">
        <f t="shared" si="2"/>
        <v>14.721000000000002</v>
      </c>
      <c r="Q34" s="118">
        <v>2.1800000000000002</v>
      </c>
      <c r="R34" s="43">
        <f t="shared" si="3"/>
        <v>12.541000000000002</v>
      </c>
      <c r="S34" s="40">
        <v>0</v>
      </c>
      <c r="T34" s="40">
        <v>0.47</v>
      </c>
      <c r="U34" s="38"/>
      <c r="W34"/>
    </row>
    <row r="35" spans="1:23" x14ac:dyDescent="0.3">
      <c r="A35" s="116">
        <f t="shared" si="4"/>
        <v>44072</v>
      </c>
      <c r="B35" s="30" t="s">
        <v>33</v>
      </c>
      <c r="C35" s="30"/>
      <c r="D35" s="40">
        <v>3.044</v>
      </c>
      <c r="E35" s="40">
        <v>1.4850000000000001</v>
      </c>
      <c r="F35" s="40">
        <v>0.151</v>
      </c>
      <c r="G35" s="40">
        <v>0.48899999999999999</v>
      </c>
      <c r="H35" s="40">
        <v>0.30499999999999999</v>
      </c>
      <c r="I35" s="40">
        <v>9.4779999999999998</v>
      </c>
      <c r="J35" s="41">
        <v>0</v>
      </c>
      <c r="K35" s="42">
        <f t="shared" si="0"/>
        <v>14.951999999999998</v>
      </c>
      <c r="L35" s="117">
        <v>0</v>
      </c>
      <c r="M35" s="42">
        <f t="shared" si="1"/>
        <v>14.951999999999998</v>
      </c>
      <c r="N35" s="40">
        <v>0</v>
      </c>
      <c r="O35" s="40">
        <v>0.47</v>
      </c>
      <c r="P35" s="43">
        <f t="shared" si="2"/>
        <v>15.421999999999999</v>
      </c>
      <c r="Q35" s="118">
        <v>2.1800000000000002</v>
      </c>
      <c r="R35" s="43">
        <f t="shared" si="3"/>
        <v>13.241999999999999</v>
      </c>
      <c r="S35" s="40">
        <v>0</v>
      </c>
      <c r="T35" s="40">
        <v>0.47</v>
      </c>
      <c r="U35" s="38"/>
      <c r="W35"/>
    </row>
    <row r="36" spans="1:23" x14ac:dyDescent="0.3">
      <c r="A36" s="116">
        <f t="shared" si="4"/>
        <v>44073</v>
      </c>
      <c r="B36" s="30" t="s">
        <v>27</v>
      </c>
      <c r="C36" s="30"/>
      <c r="D36" s="40">
        <v>4.3140000000000001</v>
      </c>
      <c r="E36" s="40">
        <v>0.96699999999999997</v>
      </c>
      <c r="F36" s="40">
        <v>0.151</v>
      </c>
      <c r="G36" s="40">
        <v>0.35899999999999999</v>
      </c>
      <c r="H36" s="40">
        <v>0</v>
      </c>
      <c r="I36" s="40">
        <v>9.3970000000000002</v>
      </c>
      <c r="J36" s="41">
        <v>0</v>
      </c>
      <c r="K36" s="42">
        <f t="shared" si="0"/>
        <v>15.187999999999999</v>
      </c>
      <c r="L36" s="117">
        <v>0</v>
      </c>
      <c r="M36" s="42">
        <f t="shared" si="1"/>
        <v>15.187999999999999</v>
      </c>
      <c r="N36" s="40">
        <v>0</v>
      </c>
      <c r="O36" s="40">
        <v>0.47</v>
      </c>
      <c r="P36" s="43">
        <f t="shared" si="2"/>
        <v>15.657999999999999</v>
      </c>
      <c r="Q36" s="118">
        <v>2.2200000000000002</v>
      </c>
      <c r="R36" s="43">
        <f t="shared" si="3"/>
        <v>13.437999999999999</v>
      </c>
      <c r="S36" s="40">
        <v>0</v>
      </c>
      <c r="T36" s="40">
        <v>0.47</v>
      </c>
      <c r="U36" s="38"/>
      <c r="W36"/>
    </row>
    <row r="37" spans="1:23" x14ac:dyDescent="0.3">
      <c r="A37" s="116">
        <f t="shared" si="4"/>
        <v>44074</v>
      </c>
      <c r="B37" s="30" t="s">
        <v>28</v>
      </c>
      <c r="C37" s="30"/>
      <c r="D37" s="40">
        <v>4.0019999999999998</v>
      </c>
      <c r="E37" s="40">
        <v>1.851</v>
      </c>
      <c r="F37" s="40">
        <v>0.151</v>
      </c>
      <c r="G37" s="40">
        <v>0.374</v>
      </c>
      <c r="H37" s="40">
        <v>0</v>
      </c>
      <c r="I37" s="40">
        <v>9.4280000000000008</v>
      </c>
      <c r="J37" s="41">
        <v>0</v>
      </c>
      <c r="K37" s="42">
        <f t="shared" si="0"/>
        <v>15.806000000000001</v>
      </c>
      <c r="L37" s="117">
        <v>0</v>
      </c>
      <c r="M37" s="42">
        <f t="shared" si="1"/>
        <v>15.806000000000001</v>
      </c>
      <c r="N37" s="40">
        <v>0</v>
      </c>
      <c r="O37" s="40">
        <v>0.47</v>
      </c>
      <c r="P37" s="43">
        <f t="shared" si="2"/>
        <v>16.276</v>
      </c>
      <c r="Q37" s="118">
        <v>2.2400000000000002</v>
      </c>
      <c r="R37" s="43">
        <f t="shared" si="3"/>
        <v>14.036</v>
      </c>
      <c r="S37" s="40">
        <v>0</v>
      </c>
      <c r="T37" s="40">
        <v>0.47</v>
      </c>
      <c r="U37" s="38"/>
      <c r="W37"/>
    </row>
    <row r="38" spans="1:23" ht="15.75" customHeight="1" thickBot="1" x14ac:dyDescent="0.35">
      <c r="A38" s="51"/>
      <c r="B38" s="52"/>
      <c r="C38" s="52" t="s">
        <v>34</v>
      </c>
      <c r="D38" s="53">
        <f t="shared" ref="D38:T38" si="5">SUM(D7:D37)</f>
        <v>142.20400000000001</v>
      </c>
      <c r="E38" s="54">
        <f t="shared" si="5"/>
        <v>64.188999999999993</v>
      </c>
      <c r="F38" s="54">
        <f t="shared" si="5"/>
        <v>4.548</v>
      </c>
      <c r="G38" s="54">
        <f t="shared" si="5"/>
        <v>34.075999999999993</v>
      </c>
      <c r="H38" s="54">
        <f t="shared" si="5"/>
        <v>7.6909999999999989</v>
      </c>
      <c r="I38" s="55">
        <f t="shared" si="5"/>
        <v>280.41699999999997</v>
      </c>
      <c r="J38" s="54">
        <f t="shared" si="5"/>
        <v>0</v>
      </c>
      <c r="K38" s="56">
        <f t="shared" si="5"/>
        <v>533.12499999999989</v>
      </c>
      <c r="L38" s="54">
        <f t="shared" si="5"/>
        <v>0</v>
      </c>
      <c r="M38" s="57">
        <f t="shared" si="5"/>
        <v>533.12499999999989</v>
      </c>
      <c r="N38" s="53">
        <f t="shared" si="5"/>
        <v>0</v>
      </c>
      <c r="O38" s="55">
        <f t="shared" si="5"/>
        <v>16.190000000000008</v>
      </c>
      <c r="P38" s="58">
        <f t="shared" si="5"/>
        <v>549.31499999999994</v>
      </c>
      <c r="Q38" s="59">
        <f t="shared" si="5"/>
        <v>67.510000000000019</v>
      </c>
      <c r="R38" s="60">
        <f t="shared" si="5"/>
        <v>481.80500000000006</v>
      </c>
      <c r="S38" s="61">
        <f t="shared" si="5"/>
        <v>0</v>
      </c>
      <c r="T38" s="62">
        <f t="shared" si="5"/>
        <v>16.190000000000008</v>
      </c>
      <c r="U38" s="63"/>
      <c r="W38"/>
    </row>
    <row r="39" spans="1:23" ht="15" thickBot="1" x14ac:dyDescent="0.35">
      <c r="U39" s="3"/>
      <c r="W39"/>
    </row>
    <row r="40" spans="1:23" ht="15" thickBot="1" x14ac:dyDescent="0.35">
      <c r="A40" t="s">
        <v>35</v>
      </c>
      <c r="B40" s="21"/>
      <c r="C40" s="21"/>
      <c r="D40" s="64">
        <f t="shared" ref="D40:K40" si="6">+D38/$P38</f>
        <v>0.25887514449814775</v>
      </c>
      <c r="E40" s="65">
        <f t="shared" si="6"/>
        <v>0.11685280758763186</v>
      </c>
      <c r="F40" s="65">
        <f t="shared" si="6"/>
        <v>8.2794025286038082E-3</v>
      </c>
      <c r="G40" s="65">
        <f t="shared" si="6"/>
        <v>6.203362369496554E-2</v>
      </c>
      <c r="H40" s="65">
        <f t="shared" si="6"/>
        <v>1.4001074064971829E-2</v>
      </c>
      <c r="I40" s="65">
        <f t="shared" si="6"/>
        <v>0.51048487661906194</v>
      </c>
      <c r="J40" s="65">
        <f t="shared" si="6"/>
        <v>0</v>
      </c>
      <c r="K40" s="65">
        <f t="shared" si="6"/>
        <v>0.97052692899338255</v>
      </c>
      <c r="L40" s="65"/>
      <c r="M40" s="65"/>
      <c r="N40" s="65">
        <f>+N38/$P38</f>
        <v>0</v>
      </c>
      <c r="O40" s="65">
        <f>+O38/$P38</f>
        <v>2.9473071006617352E-2</v>
      </c>
      <c r="P40" s="66">
        <f>+P38/$P38</f>
        <v>1</v>
      </c>
      <c r="R40" s="67">
        <f>1-(T40+S40)</f>
        <v>0.96639719388549306</v>
      </c>
      <c r="T40" s="68">
        <f>+(T38+S38)/R38</f>
        <v>3.3602806114506917E-2</v>
      </c>
      <c r="U40" s="3"/>
      <c r="W40"/>
    </row>
    <row r="41" spans="1:23" x14ac:dyDescent="0.3">
      <c r="A41" s="21"/>
      <c r="B41" s="21"/>
      <c r="C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R41" t="s">
        <v>36</v>
      </c>
      <c r="T41" t="s">
        <v>37</v>
      </c>
      <c r="U41" s="3"/>
      <c r="W41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zoomScale="58" zoomScaleNormal="58" workbookViewId="0">
      <selection activeCell="B7" sqref="B7:B36"/>
    </sheetView>
  </sheetViews>
  <sheetFormatPr defaultRowHeight="14.4" x14ac:dyDescent="0.3"/>
  <cols>
    <col min="1" max="1" width="17.6640625" bestFit="1" customWidth="1"/>
    <col min="3" max="3" width="9.33203125" bestFit="1" customWidth="1"/>
    <col min="4" max="4" width="13.44140625" customWidth="1"/>
    <col min="5" max="5" width="10.33203125" customWidth="1"/>
    <col min="6" max="7" width="9.33203125" customWidth="1"/>
    <col min="8" max="8" width="9.33203125" bestFit="1" customWidth="1"/>
    <col min="9" max="9" width="10.88671875" customWidth="1"/>
    <col min="10" max="10" width="11.5546875" customWidth="1"/>
    <col min="11" max="11" width="12.44140625" customWidth="1"/>
    <col min="12" max="12" width="10" customWidth="1"/>
    <col min="13" max="13" width="12" customWidth="1"/>
    <col min="14" max="14" width="8.44140625" customWidth="1"/>
    <col min="15" max="15" width="11" customWidth="1"/>
    <col min="16" max="16" width="10.88671875" customWidth="1"/>
    <col min="17" max="17" width="11.33203125" customWidth="1"/>
    <col min="18" max="18" width="10.6640625" customWidth="1"/>
    <col min="19" max="19" width="10.44140625" customWidth="1"/>
    <col min="20" max="20" width="11.88671875" customWidth="1"/>
    <col min="21" max="22" width="9.33203125" bestFit="1" customWidth="1"/>
    <col min="23" max="23" width="14.44140625" style="3" customWidth="1"/>
  </cols>
  <sheetData>
    <row r="1" spans="1:24" ht="25.8" x14ac:dyDescent="0.3">
      <c r="A1" s="160" t="s">
        <v>48</v>
      </c>
      <c r="B1" s="161"/>
      <c r="C1" s="161"/>
      <c r="D1" s="161"/>
      <c r="E1" s="161"/>
      <c r="F1" s="161"/>
      <c r="G1" s="161"/>
      <c r="H1" s="161"/>
      <c r="I1" s="16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5">
      <c r="A2" s="163"/>
      <c r="B2" s="164"/>
      <c r="C2" s="164"/>
      <c r="D2" s="164"/>
      <c r="E2" s="164"/>
      <c r="F2" s="164"/>
      <c r="G2" s="164"/>
      <c r="H2" s="164"/>
      <c r="I2" s="165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6.4" thickBot="1" x14ac:dyDescent="0.35">
      <c r="A3" s="119"/>
      <c r="B3" s="120"/>
      <c r="C3" s="120"/>
      <c r="D3" s="121">
        <v>2020</v>
      </c>
      <c r="E3" s="121"/>
      <c r="F3" s="121"/>
      <c r="G3" s="121"/>
      <c r="H3" s="121"/>
      <c r="I3" s="122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5">
      <c r="A4" s="6"/>
      <c r="B4" s="7"/>
      <c r="C4" s="8"/>
      <c r="D4" s="146" t="s">
        <v>1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8"/>
      <c r="R4" s="9"/>
      <c r="S4" s="10"/>
      <c r="T4" s="11"/>
      <c r="W4"/>
    </row>
    <row r="5" spans="1:24" ht="69" customHeight="1" thickBot="1" x14ac:dyDescent="0.55000000000000004">
      <c r="A5" s="12" t="s">
        <v>2</v>
      </c>
      <c r="B5" s="93" t="s">
        <v>47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138" t="s">
        <v>13</v>
      </c>
      <c r="O5" s="139"/>
      <c r="P5" s="149" t="s">
        <v>14</v>
      </c>
      <c r="Q5" s="151" t="s">
        <v>15</v>
      </c>
      <c r="R5" s="153" t="s">
        <v>16</v>
      </c>
      <c r="S5" s="138" t="s">
        <v>13</v>
      </c>
      <c r="T5" s="139"/>
      <c r="W5"/>
      <c r="X5" t="s">
        <v>17</v>
      </c>
    </row>
    <row r="6" spans="1:24" ht="15.75" customHeight="1" thickBot="1" x14ac:dyDescent="0.35">
      <c r="A6" s="103" t="s">
        <v>18</v>
      </c>
      <c r="B6" s="104" t="s">
        <v>19</v>
      </c>
      <c r="C6" s="104"/>
      <c r="D6" s="105" t="s">
        <v>20</v>
      </c>
      <c r="E6" s="105" t="s">
        <v>21</v>
      </c>
      <c r="F6" s="105" t="s">
        <v>21</v>
      </c>
      <c r="G6" s="105" t="s">
        <v>21</v>
      </c>
      <c r="H6" s="105" t="s">
        <v>21</v>
      </c>
      <c r="I6" s="106" t="s">
        <v>22</v>
      </c>
      <c r="J6" s="105"/>
      <c r="K6" s="24" t="s">
        <v>23</v>
      </c>
      <c r="L6" s="25" t="s">
        <v>24</v>
      </c>
      <c r="M6" s="25" t="s">
        <v>17</v>
      </c>
      <c r="N6" s="109" t="s">
        <v>25</v>
      </c>
      <c r="O6" s="110" t="s">
        <v>26</v>
      </c>
      <c r="P6" s="157"/>
      <c r="Q6" s="158"/>
      <c r="R6" s="159"/>
      <c r="S6" s="109" t="s">
        <v>25</v>
      </c>
      <c r="T6" s="110" t="s">
        <v>26</v>
      </c>
      <c r="U6" s="28"/>
      <c r="W6"/>
    </row>
    <row r="7" spans="1:24" x14ac:dyDescent="0.3">
      <c r="A7" s="94">
        <v>44075</v>
      </c>
      <c r="B7" s="30" t="s">
        <v>29</v>
      </c>
      <c r="C7" s="95"/>
      <c r="D7" s="96">
        <v>3.7410000000000001</v>
      </c>
      <c r="E7" s="96">
        <v>2.3210000000000002</v>
      </c>
      <c r="F7" s="96">
        <v>0.151</v>
      </c>
      <c r="G7" s="96">
        <v>0.90700000000000003</v>
      </c>
      <c r="H7" s="96">
        <v>0.30499999999999999</v>
      </c>
      <c r="I7" s="96">
        <v>9.1349999999999998</v>
      </c>
      <c r="J7" s="97">
        <v>0</v>
      </c>
      <c r="K7" s="42">
        <f t="shared" ref="K7:K36" si="0">SUM(D7:I7)</f>
        <v>16.559999999999999</v>
      </c>
      <c r="L7" s="117">
        <v>0</v>
      </c>
      <c r="M7" s="42">
        <f t="shared" ref="M7:M36" si="1">+K7-L7</f>
        <v>16.559999999999999</v>
      </c>
      <c r="N7" s="96">
        <v>0</v>
      </c>
      <c r="O7" s="96">
        <v>0.47</v>
      </c>
      <c r="P7" s="100">
        <f t="shared" ref="P7:P36" si="2">SUM(M7:O7)</f>
        <v>17.029999999999998</v>
      </c>
      <c r="Q7" s="101">
        <v>2.27</v>
      </c>
      <c r="R7" s="100">
        <f t="shared" ref="R7:R36" si="3">+P7-Q7</f>
        <v>14.759999999999998</v>
      </c>
      <c r="S7" s="96">
        <v>0</v>
      </c>
      <c r="T7" s="102">
        <v>0.47</v>
      </c>
      <c r="U7" s="38"/>
      <c r="W7"/>
    </row>
    <row r="8" spans="1:24" x14ac:dyDescent="0.3">
      <c r="A8" s="39">
        <v>44076</v>
      </c>
      <c r="B8" s="95" t="s">
        <v>30</v>
      </c>
      <c r="C8" s="30"/>
      <c r="D8" s="40">
        <v>4.016</v>
      </c>
      <c r="E8" s="40">
        <v>2.2599999999999998</v>
      </c>
      <c r="F8" s="40">
        <v>0.151</v>
      </c>
      <c r="G8" s="40">
        <v>0.82</v>
      </c>
      <c r="H8" s="40">
        <v>0.23599999999999999</v>
      </c>
      <c r="I8" s="40">
        <v>9.6050000000000004</v>
      </c>
      <c r="J8" s="41">
        <v>0</v>
      </c>
      <c r="K8" s="42">
        <f t="shared" si="0"/>
        <v>17.088000000000001</v>
      </c>
      <c r="L8" s="117">
        <v>0</v>
      </c>
      <c r="M8" s="42">
        <f t="shared" si="1"/>
        <v>17.088000000000001</v>
      </c>
      <c r="N8" s="40">
        <v>0</v>
      </c>
      <c r="O8" s="40">
        <v>0.47</v>
      </c>
      <c r="P8" s="43">
        <f t="shared" si="2"/>
        <v>17.558</v>
      </c>
      <c r="Q8" s="77">
        <v>2.2599999999999998</v>
      </c>
      <c r="R8" s="43">
        <f t="shared" si="3"/>
        <v>15.298</v>
      </c>
      <c r="S8" s="40">
        <v>0</v>
      </c>
      <c r="T8" s="44">
        <v>0.47</v>
      </c>
      <c r="U8" s="38"/>
      <c r="W8"/>
    </row>
    <row r="9" spans="1:24" x14ac:dyDescent="0.3">
      <c r="A9" s="39">
        <v>44077</v>
      </c>
      <c r="B9" s="30" t="s">
        <v>31</v>
      </c>
      <c r="C9" s="30"/>
      <c r="D9" s="40">
        <v>4.851</v>
      </c>
      <c r="E9" s="40">
        <v>1.7569999999999999</v>
      </c>
      <c r="F9" s="40">
        <v>0.151</v>
      </c>
      <c r="G9" s="40">
        <v>0.66600000000000004</v>
      </c>
      <c r="H9" s="40">
        <v>0.14299999999999999</v>
      </c>
      <c r="I9" s="40">
        <v>9.4570000000000007</v>
      </c>
      <c r="J9" s="41">
        <v>0</v>
      </c>
      <c r="K9" s="42">
        <f t="shared" si="0"/>
        <v>17.024999999999999</v>
      </c>
      <c r="L9" s="117">
        <v>0</v>
      </c>
      <c r="M9" s="42">
        <f t="shared" si="1"/>
        <v>17.024999999999999</v>
      </c>
      <c r="N9" s="40">
        <v>0</v>
      </c>
      <c r="O9" s="40">
        <v>0.47</v>
      </c>
      <c r="P9" s="43">
        <f t="shared" si="2"/>
        <v>17.494999999999997</v>
      </c>
      <c r="Q9" s="77">
        <v>2.25</v>
      </c>
      <c r="R9" s="43">
        <f t="shared" si="3"/>
        <v>15.244999999999997</v>
      </c>
      <c r="S9" s="40">
        <v>0</v>
      </c>
      <c r="T9" s="44">
        <v>0.47</v>
      </c>
      <c r="U9" s="38"/>
      <c r="W9"/>
    </row>
    <row r="10" spans="1:24" x14ac:dyDescent="0.3">
      <c r="A10" s="39">
        <v>44078</v>
      </c>
      <c r="B10" s="30" t="s">
        <v>32</v>
      </c>
      <c r="C10" s="30"/>
      <c r="D10" s="40">
        <v>3.407</v>
      </c>
      <c r="E10" s="40">
        <v>1.8680000000000001</v>
      </c>
      <c r="F10" s="40">
        <v>0.151</v>
      </c>
      <c r="G10" s="40">
        <v>0.111</v>
      </c>
      <c r="H10" s="40">
        <v>0.14299999999999999</v>
      </c>
      <c r="I10" s="40">
        <v>8.1039999999999992</v>
      </c>
      <c r="J10" s="41">
        <v>0</v>
      </c>
      <c r="K10" s="42">
        <f t="shared" si="0"/>
        <v>13.783999999999999</v>
      </c>
      <c r="L10" s="117">
        <v>0</v>
      </c>
      <c r="M10" s="42">
        <f t="shared" si="1"/>
        <v>13.783999999999999</v>
      </c>
      <c r="N10" s="40">
        <v>0</v>
      </c>
      <c r="O10" s="40">
        <v>0.46</v>
      </c>
      <c r="P10" s="43">
        <f t="shared" si="2"/>
        <v>14.244</v>
      </c>
      <c r="Q10" s="77">
        <v>2.29</v>
      </c>
      <c r="R10" s="43">
        <f t="shared" si="3"/>
        <v>11.954000000000001</v>
      </c>
      <c r="S10" s="40">
        <v>0</v>
      </c>
      <c r="T10" s="44">
        <v>0.46</v>
      </c>
      <c r="U10" s="38"/>
      <c r="W10"/>
    </row>
    <row r="11" spans="1:24" x14ac:dyDescent="0.3">
      <c r="A11" s="39">
        <v>44079</v>
      </c>
      <c r="B11" s="30" t="s">
        <v>33</v>
      </c>
      <c r="C11" s="30"/>
      <c r="D11" s="40">
        <v>4.8810000000000002</v>
      </c>
      <c r="E11" s="40">
        <v>0.73599999999999999</v>
      </c>
      <c r="F11" s="40">
        <v>0.13800000000000001</v>
      </c>
      <c r="G11" s="40">
        <v>0.112</v>
      </c>
      <c r="H11" s="40">
        <v>0.14299999999999999</v>
      </c>
      <c r="I11" s="40">
        <v>9.4870000000000001</v>
      </c>
      <c r="J11" s="41">
        <v>0</v>
      </c>
      <c r="K11" s="42">
        <f t="shared" si="0"/>
        <v>15.497</v>
      </c>
      <c r="L11" s="117">
        <v>0</v>
      </c>
      <c r="M11" s="42">
        <f t="shared" si="1"/>
        <v>15.497</v>
      </c>
      <c r="N11" s="40">
        <v>0</v>
      </c>
      <c r="O11" s="40">
        <v>0.47</v>
      </c>
      <c r="P11" s="43">
        <f t="shared" si="2"/>
        <v>15.967000000000001</v>
      </c>
      <c r="Q11" s="77">
        <v>2.25</v>
      </c>
      <c r="R11" s="43">
        <f t="shared" si="3"/>
        <v>13.717000000000001</v>
      </c>
      <c r="S11" s="40">
        <v>0</v>
      </c>
      <c r="T11" s="44">
        <v>0.47</v>
      </c>
      <c r="U11" s="38"/>
      <c r="W11"/>
    </row>
    <row r="12" spans="1:24" x14ac:dyDescent="0.3">
      <c r="A12" s="39">
        <v>44080</v>
      </c>
      <c r="B12" s="30" t="s">
        <v>27</v>
      </c>
      <c r="C12" s="30"/>
      <c r="D12" s="40">
        <v>5.2539999999999996</v>
      </c>
      <c r="E12" s="40">
        <v>0</v>
      </c>
      <c r="F12" s="40">
        <v>0</v>
      </c>
      <c r="G12" s="40">
        <v>0.113</v>
      </c>
      <c r="H12" s="40">
        <v>0.59</v>
      </c>
      <c r="I12" s="40">
        <v>9.4629999999999992</v>
      </c>
      <c r="J12" s="41">
        <v>0</v>
      </c>
      <c r="K12" s="42">
        <f t="shared" si="0"/>
        <v>15.419999999999998</v>
      </c>
      <c r="L12" s="117">
        <v>0</v>
      </c>
      <c r="M12" s="42">
        <f t="shared" si="1"/>
        <v>15.419999999999998</v>
      </c>
      <c r="N12" s="40">
        <v>0</v>
      </c>
      <c r="O12" s="40">
        <v>0.47</v>
      </c>
      <c r="P12" s="43">
        <f t="shared" si="2"/>
        <v>15.889999999999999</v>
      </c>
      <c r="Q12" s="77">
        <v>2.2599999999999998</v>
      </c>
      <c r="R12" s="43">
        <f t="shared" si="3"/>
        <v>13.629999999999999</v>
      </c>
      <c r="S12" s="40">
        <v>0</v>
      </c>
      <c r="T12" s="44">
        <v>0.47</v>
      </c>
      <c r="U12" s="38"/>
      <c r="W12"/>
    </row>
    <row r="13" spans="1:24" x14ac:dyDescent="0.3">
      <c r="A13" s="39">
        <v>44081</v>
      </c>
      <c r="B13" s="30" t="s">
        <v>28</v>
      </c>
      <c r="C13" s="30"/>
      <c r="D13" s="40">
        <v>3.1120000000000001</v>
      </c>
      <c r="E13" s="40">
        <v>0</v>
      </c>
      <c r="F13" s="40">
        <v>0</v>
      </c>
      <c r="G13" s="40">
        <v>0.114</v>
      </c>
      <c r="H13" s="40">
        <v>0</v>
      </c>
      <c r="I13" s="40">
        <v>9.4689999999999994</v>
      </c>
      <c r="J13" s="41">
        <v>0</v>
      </c>
      <c r="K13" s="42">
        <f t="shared" si="0"/>
        <v>12.695</v>
      </c>
      <c r="L13" s="117">
        <v>0</v>
      </c>
      <c r="M13" s="42">
        <f t="shared" si="1"/>
        <v>12.695</v>
      </c>
      <c r="N13" s="40">
        <v>0</v>
      </c>
      <c r="O13" s="40">
        <v>0.47</v>
      </c>
      <c r="P13" s="43">
        <f t="shared" si="2"/>
        <v>13.165000000000001</v>
      </c>
      <c r="Q13" s="77">
        <v>2.2799999999999998</v>
      </c>
      <c r="R13" s="43">
        <f t="shared" si="3"/>
        <v>10.885000000000002</v>
      </c>
      <c r="S13" s="40">
        <v>0</v>
      </c>
      <c r="T13" s="44">
        <v>0.47</v>
      </c>
      <c r="U13" s="38"/>
      <c r="W13"/>
    </row>
    <row r="14" spans="1:24" x14ac:dyDescent="0.3">
      <c r="A14" s="39">
        <v>44082</v>
      </c>
      <c r="B14" s="30" t="s">
        <v>29</v>
      </c>
      <c r="C14" s="30"/>
      <c r="D14" s="40">
        <v>0</v>
      </c>
      <c r="E14" s="40">
        <v>0</v>
      </c>
      <c r="F14" s="40">
        <v>0</v>
      </c>
      <c r="G14" s="40">
        <v>5.8000000000000003E-2</v>
      </c>
      <c r="H14" s="40">
        <v>0</v>
      </c>
      <c r="I14" s="40">
        <v>9.4459999999999997</v>
      </c>
      <c r="J14" s="41">
        <v>0</v>
      </c>
      <c r="K14" s="42">
        <f t="shared" si="0"/>
        <v>9.5039999999999996</v>
      </c>
      <c r="L14" s="117">
        <v>0</v>
      </c>
      <c r="M14" s="42">
        <f t="shared" si="1"/>
        <v>9.5039999999999996</v>
      </c>
      <c r="N14" s="40">
        <v>0</v>
      </c>
      <c r="O14" s="40">
        <v>0.47</v>
      </c>
      <c r="P14" s="43">
        <f t="shared" si="2"/>
        <v>9.9740000000000002</v>
      </c>
      <c r="Q14" s="77">
        <v>1.42</v>
      </c>
      <c r="R14" s="43">
        <f t="shared" si="3"/>
        <v>8.5540000000000003</v>
      </c>
      <c r="S14" s="40">
        <v>0</v>
      </c>
      <c r="T14" s="44">
        <v>0.47</v>
      </c>
      <c r="U14" s="38"/>
      <c r="W14"/>
    </row>
    <row r="15" spans="1:24" x14ac:dyDescent="0.3">
      <c r="A15" s="39">
        <v>44083</v>
      </c>
      <c r="B15" s="30" t="s">
        <v>30</v>
      </c>
      <c r="C15" s="30"/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9.1359999999999992</v>
      </c>
      <c r="J15" s="41">
        <v>0</v>
      </c>
      <c r="K15" s="42">
        <f t="shared" si="0"/>
        <v>9.1359999999999992</v>
      </c>
      <c r="L15" s="117">
        <v>0</v>
      </c>
      <c r="M15" s="42">
        <f t="shared" si="1"/>
        <v>9.1359999999999992</v>
      </c>
      <c r="N15" s="40">
        <v>0</v>
      </c>
      <c r="O15" s="40">
        <v>0.46</v>
      </c>
      <c r="P15" s="43">
        <f t="shared" si="2"/>
        <v>9.5960000000000001</v>
      </c>
      <c r="Q15" s="77">
        <v>1.05</v>
      </c>
      <c r="R15" s="43">
        <f t="shared" si="3"/>
        <v>8.5459999999999994</v>
      </c>
      <c r="S15" s="40">
        <v>0</v>
      </c>
      <c r="T15" s="44">
        <v>0.46</v>
      </c>
      <c r="U15" s="38"/>
      <c r="W15"/>
    </row>
    <row r="16" spans="1:24" x14ac:dyDescent="0.3">
      <c r="A16" s="39">
        <v>44084</v>
      </c>
      <c r="B16" s="30" t="s">
        <v>31</v>
      </c>
      <c r="C16" s="30"/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5.52</v>
      </c>
      <c r="J16" s="41">
        <v>0</v>
      </c>
      <c r="K16" s="42">
        <f t="shared" si="0"/>
        <v>5.52</v>
      </c>
      <c r="L16" s="117">
        <v>0</v>
      </c>
      <c r="M16" s="42">
        <f t="shared" si="1"/>
        <v>5.52</v>
      </c>
      <c r="N16" s="40">
        <v>0</v>
      </c>
      <c r="O16" s="40">
        <v>0.46</v>
      </c>
      <c r="P16" s="43">
        <f t="shared" si="2"/>
        <v>5.9799999999999995</v>
      </c>
      <c r="Q16" s="77">
        <v>1.1599999999999999</v>
      </c>
      <c r="R16" s="43">
        <f t="shared" si="3"/>
        <v>4.8199999999999994</v>
      </c>
      <c r="S16" s="40">
        <v>0</v>
      </c>
      <c r="T16" s="44">
        <v>0.46</v>
      </c>
      <c r="U16" s="38"/>
      <c r="W16"/>
    </row>
    <row r="17" spans="1:23" x14ac:dyDescent="0.3">
      <c r="A17" s="39">
        <v>44085</v>
      </c>
      <c r="B17" s="30" t="s">
        <v>32</v>
      </c>
      <c r="C17" s="30"/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4.8620000000000001</v>
      </c>
      <c r="J17" s="41">
        <v>0</v>
      </c>
      <c r="K17" s="42">
        <f t="shared" si="0"/>
        <v>4.8620000000000001</v>
      </c>
      <c r="L17" s="117">
        <v>0</v>
      </c>
      <c r="M17" s="42">
        <f t="shared" si="1"/>
        <v>4.8620000000000001</v>
      </c>
      <c r="N17" s="40">
        <v>0</v>
      </c>
      <c r="O17" s="40">
        <v>0.46</v>
      </c>
      <c r="P17" s="43">
        <f t="shared" si="2"/>
        <v>5.3220000000000001</v>
      </c>
      <c r="Q17" s="77">
        <v>1.35</v>
      </c>
      <c r="R17" s="43">
        <f t="shared" si="3"/>
        <v>3.972</v>
      </c>
      <c r="S17" s="40">
        <v>0</v>
      </c>
      <c r="T17" s="44">
        <v>0.46</v>
      </c>
      <c r="U17" s="38"/>
      <c r="W17"/>
    </row>
    <row r="18" spans="1:23" x14ac:dyDescent="0.3">
      <c r="A18" s="39">
        <v>44086</v>
      </c>
      <c r="B18" s="30" t="s">
        <v>33</v>
      </c>
      <c r="C18" s="30"/>
      <c r="D18" s="40">
        <v>0.55200000000000005</v>
      </c>
      <c r="E18" s="40">
        <v>0</v>
      </c>
      <c r="F18" s="40">
        <v>0</v>
      </c>
      <c r="G18" s="40">
        <v>0</v>
      </c>
      <c r="H18" s="40">
        <v>0</v>
      </c>
      <c r="I18" s="40">
        <v>4.9880000000000004</v>
      </c>
      <c r="J18" s="41">
        <v>0</v>
      </c>
      <c r="K18" s="42">
        <f t="shared" si="0"/>
        <v>5.5400000000000009</v>
      </c>
      <c r="L18" s="117">
        <v>0</v>
      </c>
      <c r="M18" s="42">
        <f t="shared" si="1"/>
        <v>5.5400000000000009</v>
      </c>
      <c r="N18" s="40">
        <v>0</v>
      </c>
      <c r="O18" s="40">
        <v>0.47</v>
      </c>
      <c r="P18" s="43">
        <f t="shared" si="2"/>
        <v>6.0100000000000007</v>
      </c>
      <c r="Q18" s="77">
        <v>1.52</v>
      </c>
      <c r="R18" s="43">
        <f t="shared" si="3"/>
        <v>4.49</v>
      </c>
      <c r="S18" s="40">
        <v>0</v>
      </c>
      <c r="T18" s="44">
        <v>0.47</v>
      </c>
      <c r="U18" s="38"/>
      <c r="W18"/>
    </row>
    <row r="19" spans="1:23" x14ac:dyDescent="0.3">
      <c r="A19" s="39">
        <v>44087</v>
      </c>
      <c r="B19" s="30" t="s">
        <v>27</v>
      </c>
      <c r="C19" s="30"/>
      <c r="D19" s="40">
        <v>4.6479999999999997</v>
      </c>
      <c r="E19" s="40">
        <v>0.14899999999999999</v>
      </c>
      <c r="F19" s="40">
        <v>0</v>
      </c>
      <c r="G19" s="40">
        <v>0.13009999999999999</v>
      </c>
      <c r="H19" s="40">
        <v>0</v>
      </c>
      <c r="I19" s="40">
        <v>4.9169999999999998</v>
      </c>
      <c r="J19" s="41">
        <v>0</v>
      </c>
      <c r="K19" s="42">
        <f t="shared" si="0"/>
        <v>9.8440999999999992</v>
      </c>
      <c r="L19" s="117">
        <v>0</v>
      </c>
      <c r="M19" s="42">
        <f t="shared" si="1"/>
        <v>9.8440999999999992</v>
      </c>
      <c r="N19" s="40">
        <v>0</v>
      </c>
      <c r="O19" s="40">
        <v>0.47</v>
      </c>
      <c r="P19" s="43">
        <f t="shared" si="2"/>
        <v>10.3141</v>
      </c>
      <c r="Q19" s="77">
        <v>1.61</v>
      </c>
      <c r="R19" s="43">
        <f t="shared" si="3"/>
        <v>8.7041000000000004</v>
      </c>
      <c r="S19" s="40">
        <v>0</v>
      </c>
      <c r="T19" s="44">
        <v>0.47</v>
      </c>
      <c r="U19" s="38"/>
      <c r="W19"/>
    </row>
    <row r="20" spans="1:23" x14ac:dyDescent="0.3">
      <c r="A20" s="39">
        <v>44088</v>
      </c>
      <c r="B20" s="30" t="s">
        <v>28</v>
      </c>
      <c r="C20" s="30"/>
      <c r="D20" s="40">
        <v>4.0369999999999999</v>
      </c>
      <c r="E20" s="40">
        <v>0.47</v>
      </c>
      <c r="F20" s="40">
        <v>0</v>
      </c>
      <c r="G20" s="40">
        <v>0.44784999999999997</v>
      </c>
      <c r="H20" s="40">
        <v>0</v>
      </c>
      <c r="I20" s="40">
        <v>7.8659999999999997</v>
      </c>
      <c r="J20" s="41">
        <v>0</v>
      </c>
      <c r="K20" s="42">
        <f t="shared" si="0"/>
        <v>12.82085</v>
      </c>
      <c r="L20" s="117">
        <v>0</v>
      </c>
      <c r="M20" s="42">
        <f t="shared" si="1"/>
        <v>12.82085</v>
      </c>
      <c r="N20" s="40">
        <v>0</v>
      </c>
      <c r="O20" s="40">
        <v>0.47</v>
      </c>
      <c r="P20" s="43">
        <f t="shared" si="2"/>
        <v>13.290850000000001</v>
      </c>
      <c r="Q20" s="77">
        <v>1.99</v>
      </c>
      <c r="R20" s="43">
        <f t="shared" si="3"/>
        <v>11.300850000000001</v>
      </c>
      <c r="S20" s="40">
        <v>0</v>
      </c>
      <c r="T20" s="44">
        <v>0.47</v>
      </c>
      <c r="U20" s="38"/>
      <c r="W20"/>
    </row>
    <row r="21" spans="1:23" x14ac:dyDescent="0.3">
      <c r="A21" s="39">
        <v>44089</v>
      </c>
      <c r="B21" s="30" t="s">
        <v>29</v>
      </c>
      <c r="C21" s="30"/>
      <c r="D21" s="40">
        <v>3.3119999999999998</v>
      </c>
      <c r="E21" s="40">
        <v>1.101</v>
      </c>
      <c r="F21" s="40">
        <v>0</v>
      </c>
      <c r="G21" s="40">
        <v>0.44494199999999995</v>
      </c>
      <c r="H21" s="40">
        <v>0</v>
      </c>
      <c r="I21" s="40">
        <v>9.4169999999999998</v>
      </c>
      <c r="J21" s="41">
        <v>0</v>
      </c>
      <c r="K21" s="42">
        <f t="shared" si="0"/>
        <v>14.274941999999999</v>
      </c>
      <c r="L21" s="117">
        <v>0</v>
      </c>
      <c r="M21" s="42">
        <f t="shared" si="1"/>
        <v>14.274941999999999</v>
      </c>
      <c r="N21" s="40">
        <v>0</v>
      </c>
      <c r="O21" s="40">
        <v>0.5</v>
      </c>
      <c r="P21" s="43">
        <f t="shared" si="2"/>
        <v>14.774941999999999</v>
      </c>
      <c r="Q21" s="77">
        <v>2.2400000000000002</v>
      </c>
      <c r="R21" s="43">
        <f t="shared" si="3"/>
        <v>12.534941999999999</v>
      </c>
      <c r="S21" s="40">
        <v>0</v>
      </c>
      <c r="T21" s="44">
        <v>0.5</v>
      </c>
      <c r="U21" s="38"/>
      <c r="W21"/>
    </row>
    <row r="22" spans="1:23" x14ac:dyDescent="0.3">
      <c r="A22" s="39">
        <v>44090</v>
      </c>
      <c r="B22" s="30" t="s">
        <v>30</v>
      </c>
      <c r="C22" s="30"/>
      <c r="D22" s="40">
        <v>4.6580000000000004</v>
      </c>
      <c r="E22" s="40">
        <v>1.2889999999999999</v>
      </c>
      <c r="F22" s="40">
        <v>0.84</v>
      </c>
      <c r="G22" s="40">
        <v>0.58377599999999996</v>
      </c>
      <c r="H22" s="40">
        <v>0</v>
      </c>
      <c r="I22" s="40">
        <v>9.42</v>
      </c>
      <c r="J22" s="41">
        <v>0</v>
      </c>
      <c r="K22" s="42">
        <f t="shared" si="0"/>
        <v>16.790776000000001</v>
      </c>
      <c r="L22" s="117">
        <v>0</v>
      </c>
      <c r="M22" s="42">
        <f t="shared" si="1"/>
        <v>16.790776000000001</v>
      </c>
      <c r="N22" s="40">
        <v>0</v>
      </c>
      <c r="O22" s="40">
        <v>0.5</v>
      </c>
      <c r="P22" s="43">
        <f t="shared" si="2"/>
        <v>17.290776000000001</v>
      </c>
      <c r="Q22" s="77">
        <v>2.2599999999999998</v>
      </c>
      <c r="R22" s="43">
        <f t="shared" si="3"/>
        <v>15.030776000000001</v>
      </c>
      <c r="S22" s="40">
        <v>0</v>
      </c>
      <c r="T22" s="44">
        <v>0.5</v>
      </c>
      <c r="U22" s="38"/>
      <c r="W22"/>
    </row>
    <row r="23" spans="1:23" x14ac:dyDescent="0.3">
      <c r="A23" s="39">
        <v>44091</v>
      </c>
      <c r="B23" s="30" t="s">
        <v>31</v>
      </c>
      <c r="C23" s="30"/>
      <c r="D23" s="40">
        <v>5.0789999999999997</v>
      </c>
      <c r="E23" s="40">
        <v>1.7070000000000001</v>
      </c>
      <c r="F23" s="40">
        <v>0.153</v>
      </c>
      <c r="G23" s="40">
        <v>0.43186400000000003</v>
      </c>
      <c r="H23" s="40">
        <v>0</v>
      </c>
      <c r="I23" s="40">
        <v>9.6539999999999999</v>
      </c>
      <c r="J23" s="41">
        <v>0</v>
      </c>
      <c r="K23" s="42">
        <f t="shared" si="0"/>
        <v>17.024864000000001</v>
      </c>
      <c r="L23" s="117">
        <v>0</v>
      </c>
      <c r="M23" s="42">
        <f t="shared" si="1"/>
        <v>17.024864000000001</v>
      </c>
      <c r="N23" s="40">
        <v>0</v>
      </c>
      <c r="O23" s="40">
        <v>0.47</v>
      </c>
      <c r="P23" s="43">
        <f t="shared" si="2"/>
        <v>17.494864</v>
      </c>
      <c r="Q23" s="77">
        <v>2.2599999999999998</v>
      </c>
      <c r="R23" s="43">
        <f t="shared" si="3"/>
        <v>15.234864</v>
      </c>
      <c r="S23" s="40">
        <v>0</v>
      </c>
      <c r="T23" s="44">
        <v>0.47</v>
      </c>
      <c r="U23" s="38"/>
      <c r="W23"/>
    </row>
    <row r="24" spans="1:23" x14ac:dyDescent="0.3">
      <c r="A24" s="39">
        <v>44092</v>
      </c>
      <c r="B24" s="30" t="s">
        <v>32</v>
      </c>
      <c r="C24" s="30"/>
      <c r="D24" s="40">
        <v>4.13</v>
      </c>
      <c r="E24" s="40">
        <v>2.6259999999999999</v>
      </c>
      <c r="F24" s="40">
        <v>0.154</v>
      </c>
      <c r="G24" s="40">
        <v>0.63400000000000001</v>
      </c>
      <c r="H24" s="40">
        <v>0</v>
      </c>
      <c r="I24" s="40">
        <v>8.3179999999999996</v>
      </c>
      <c r="J24" s="41">
        <v>0</v>
      </c>
      <c r="K24" s="42">
        <f t="shared" si="0"/>
        <v>15.862</v>
      </c>
      <c r="L24" s="117">
        <v>0</v>
      </c>
      <c r="M24" s="42">
        <f t="shared" si="1"/>
        <v>15.862</v>
      </c>
      <c r="N24" s="40">
        <v>0</v>
      </c>
      <c r="O24" s="40">
        <v>0.46</v>
      </c>
      <c r="P24" s="43">
        <f t="shared" si="2"/>
        <v>16.321999999999999</v>
      </c>
      <c r="Q24" s="77">
        <v>2.27</v>
      </c>
      <c r="R24" s="43">
        <f t="shared" si="3"/>
        <v>14.052</v>
      </c>
      <c r="S24" s="40">
        <v>0</v>
      </c>
      <c r="T24" s="44">
        <v>0.46</v>
      </c>
      <c r="U24" s="38"/>
      <c r="W24"/>
    </row>
    <row r="25" spans="1:23" x14ac:dyDescent="0.3">
      <c r="A25" s="39">
        <v>44093</v>
      </c>
      <c r="B25" s="30" t="s">
        <v>33</v>
      </c>
      <c r="C25" s="30"/>
      <c r="D25" s="40">
        <v>4.1470000000000002</v>
      </c>
      <c r="E25" s="40">
        <v>2.476</v>
      </c>
      <c r="F25" s="40">
        <v>0.154</v>
      </c>
      <c r="G25" s="40">
        <v>0.66100000000000003</v>
      </c>
      <c r="H25" s="40">
        <v>0</v>
      </c>
      <c r="I25" s="40">
        <v>10.089</v>
      </c>
      <c r="J25" s="41">
        <v>0</v>
      </c>
      <c r="K25" s="42">
        <f t="shared" si="0"/>
        <v>17.527000000000001</v>
      </c>
      <c r="L25" s="117">
        <v>0</v>
      </c>
      <c r="M25" s="42">
        <f t="shared" si="1"/>
        <v>17.527000000000001</v>
      </c>
      <c r="N25" s="40">
        <v>0</v>
      </c>
      <c r="O25" s="40">
        <v>0.47</v>
      </c>
      <c r="P25" s="43">
        <f t="shared" si="2"/>
        <v>17.997</v>
      </c>
      <c r="Q25" s="77">
        <v>2.2599999999999998</v>
      </c>
      <c r="R25" s="43">
        <f t="shared" si="3"/>
        <v>15.737</v>
      </c>
      <c r="S25" s="40">
        <v>0</v>
      </c>
      <c r="T25" s="44">
        <v>0.47</v>
      </c>
      <c r="U25" s="38"/>
      <c r="W25"/>
    </row>
    <row r="26" spans="1:23" x14ac:dyDescent="0.3">
      <c r="A26" s="39">
        <v>44094</v>
      </c>
      <c r="B26" s="30" t="s">
        <v>27</v>
      </c>
      <c r="C26" s="30"/>
      <c r="D26" s="40">
        <v>3.6539999999999999</v>
      </c>
      <c r="E26" s="40">
        <v>1.552</v>
      </c>
      <c r="F26" s="40">
        <v>0.153</v>
      </c>
      <c r="G26" s="40">
        <v>0.22500000000000001</v>
      </c>
      <c r="H26" s="40">
        <v>0</v>
      </c>
      <c r="I26" s="40">
        <v>9.5549999999999997</v>
      </c>
      <c r="J26" s="41">
        <v>0</v>
      </c>
      <c r="K26" s="42">
        <f t="shared" si="0"/>
        <v>15.138999999999999</v>
      </c>
      <c r="L26" s="117">
        <v>0</v>
      </c>
      <c r="M26" s="42">
        <f t="shared" si="1"/>
        <v>15.138999999999999</v>
      </c>
      <c r="N26" s="40">
        <v>0</v>
      </c>
      <c r="O26" s="40">
        <v>0.48</v>
      </c>
      <c r="P26" s="43">
        <f t="shared" si="2"/>
        <v>15.619</v>
      </c>
      <c r="Q26" s="77">
        <v>2.25</v>
      </c>
      <c r="R26" s="43">
        <f t="shared" si="3"/>
        <v>13.369</v>
      </c>
      <c r="S26" s="40">
        <v>0</v>
      </c>
      <c r="T26" s="44">
        <v>0.48</v>
      </c>
      <c r="U26" s="38"/>
      <c r="W26"/>
    </row>
    <row r="27" spans="1:23" x14ac:dyDescent="0.3">
      <c r="A27" s="39">
        <v>44095</v>
      </c>
      <c r="B27" s="30" t="s">
        <v>28</v>
      </c>
      <c r="C27" s="30"/>
      <c r="D27" s="40">
        <v>3.952</v>
      </c>
      <c r="E27" s="40">
        <v>0.80300000000000005</v>
      </c>
      <c r="F27" s="40">
        <v>0.152</v>
      </c>
      <c r="G27" s="40">
        <v>0</v>
      </c>
      <c r="H27" s="40">
        <v>0</v>
      </c>
      <c r="I27" s="40">
        <v>9.4380000000000006</v>
      </c>
      <c r="J27" s="41">
        <v>0</v>
      </c>
      <c r="K27" s="42">
        <f t="shared" si="0"/>
        <v>14.345000000000001</v>
      </c>
      <c r="L27" s="117">
        <v>0</v>
      </c>
      <c r="M27" s="42">
        <f t="shared" si="1"/>
        <v>14.345000000000001</v>
      </c>
      <c r="N27" s="40">
        <v>0</v>
      </c>
      <c r="O27" s="40">
        <v>0.51</v>
      </c>
      <c r="P27" s="43">
        <f t="shared" si="2"/>
        <v>14.855</v>
      </c>
      <c r="Q27" s="77">
        <v>2.2799999999999998</v>
      </c>
      <c r="R27" s="43">
        <f t="shared" si="3"/>
        <v>12.575000000000001</v>
      </c>
      <c r="S27" s="40">
        <v>0</v>
      </c>
      <c r="T27" s="44">
        <v>0.51</v>
      </c>
      <c r="U27" s="38"/>
      <c r="W27"/>
    </row>
    <row r="28" spans="1:23" x14ac:dyDescent="0.3">
      <c r="A28" s="39">
        <v>44096</v>
      </c>
      <c r="B28" s="30" t="s">
        <v>29</v>
      </c>
      <c r="C28" s="30"/>
      <c r="D28" s="40">
        <v>3.2959999999999998</v>
      </c>
      <c r="E28" s="40">
        <v>1.214</v>
      </c>
      <c r="F28" s="40">
        <v>0.152</v>
      </c>
      <c r="G28" s="40">
        <v>0</v>
      </c>
      <c r="H28" s="40">
        <v>0</v>
      </c>
      <c r="I28" s="40">
        <v>7.6040000000000001</v>
      </c>
      <c r="J28" s="41">
        <v>0</v>
      </c>
      <c r="K28" s="42">
        <f t="shared" si="0"/>
        <v>12.266</v>
      </c>
      <c r="L28" s="117">
        <v>0</v>
      </c>
      <c r="M28" s="42">
        <f t="shared" si="1"/>
        <v>12.266</v>
      </c>
      <c r="N28" s="40">
        <v>0</v>
      </c>
      <c r="O28" s="40">
        <v>0.42</v>
      </c>
      <c r="P28" s="43">
        <f t="shared" si="2"/>
        <v>12.686</v>
      </c>
      <c r="Q28" s="77">
        <v>2.25</v>
      </c>
      <c r="R28" s="43">
        <f t="shared" si="3"/>
        <v>10.436</v>
      </c>
      <c r="S28" s="40">
        <v>0</v>
      </c>
      <c r="T28" s="44">
        <v>0.42</v>
      </c>
      <c r="U28" s="38"/>
      <c r="W28"/>
    </row>
    <row r="29" spans="1:23" x14ac:dyDescent="0.3">
      <c r="A29" s="39">
        <v>44097</v>
      </c>
      <c r="B29" s="30" t="s">
        <v>30</v>
      </c>
      <c r="C29" s="30"/>
      <c r="D29" s="40">
        <v>3.637</v>
      </c>
      <c r="E29" s="40">
        <v>1.24</v>
      </c>
      <c r="F29" s="40">
        <v>0.152</v>
      </c>
      <c r="G29" s="40">
        <v>0</v>
      </c>
      <c r="H29" s="40">
        <v>0</v>
      </c>
      <c r="I29" s="40">
        <v>9.1620000000000008</v>
      </c>
      <c r="J29" s="41">
        <v>0</v>
      </c>
      <c r="K29" s="42">
        <f t="shared" si="0"/>
        <v>14.191000000000001</v>
      </c>
      <c r="L29" s="117">
        <v>0</v>
      </c>
      <c r="M29" s="42">
        <f t="shared" si="1"/>
        <v>14.191000000000001</v>
      </c>
      <c r="N29" s="40">
        <v>0</v>
      </c>
      <c r="O29" s="40">
        <v>0.43</v>
      </c>
      <c r="P29" s="43">
        <f t="shared" si="2"/>
        <v>14.621</v>
      </c>
      <c r="Q29" s="77">
        <v>2.2599999999999998</v>
      </c>
      <c r="R29" s="43">
        <f t="shared" si="3"/>
        <v>12.361000000000001</v>
      </c>
      <c r="S29" s="40">
        <v>0</v>
      </c>
      <c r="T29" s="44">
        <v>0.43</v>
      </c>
      <c r="U29" s="38"/>
      <c r="W29"/>
    </row>
    <row r="30" spans="1:23" x14ac:dyDescent="0.3">
      <c r="A30" s="39">
        <v>44098</v>
      </c>
      <c r="B30" s="30" t="s">
        <v>31</v>
      </c>
      <c r="C30" s="30"/>
      <c r="D30" s="40">
        <v>3.8490000000000002</v>
      </c>
      <c r="E30" s="40">
        <v>1.0169999999999999</v>
      </c>
      <c r="F30" s="40">
        <v>0.152</v>
      </c>
      <c r="G30" s="40">
        <v>0</v>
      </c>
      <c r="H30" s="40">
        <v>0</v>
      </c>
      <c r="I30" s="40">
        <v>9.1850000000000005</v>
      </c>
      <c r="J30" s="41">
        <v>0</v>
      </c>
      <c r="K30" s="42">
        <f t="shared" si="0"/>
        <v>14.202999999999999</v>
      </c>
      <c r="L30" s="117">
        <v>0</v>
      </c>
      <c r="M30" s="42">
        <f t="shared" si="1"/>
        <v>14.202999999999999</v>
      </c>
      <c r="N30" s="40">
        <v>0</v>
      </c>
      <c r="O30" s="40">
        <v>0.7</v>
      </c>
      <c r="P30" s="43">
        <f t="shared" si="2"/>
        <v>14.902999999999999</v>
      </c>
      <c r="Q30" s="77">
        <v>2.25</v>
      </c>
      <c r="R30" s="43">
        <f t="shared" si="3"/>
        <v>12.652999999999999</v>
      </c>
      <c r="S30" s="40">
        <v>0</v>
      </c>
      <c r="T30" s="44">
        <v>0.7</v>
      </c>
      <c r="U30" s="38"/>
      <c r="W30"/>
    </row>
    <row r="31" spans="1:23" x14ac:dyDescent="0.3">
      <c r="A31" s="39">
        <v>44099</v>
      </c>
      <c r="B31" s="30" t="s">
        <v>32</v>
      </c>
      <c r="C31" s="30"/>
      <c r="D31" s="40">
        <v>3.5870000000000002</v>
      </c>
      <c r="E31" s="40">
        <v>1.1830000000000001</v>
      </c>
      <c r="F31" s="40">
        <v>0.152</v>
      </c>
      <c r="G31" s="40">
        <v>0</v>
      </c>
      <c r="H31" s="40">
        <v>0</v>
      </c>
      <c r="I31" s="40">
        <v>7.399</v>
      </c>
      <c r="J31" s="41">
        <v>0</v>
      </c>
      <c r="K31" s="42">
        <f t="shared" si="0"/>
        <v>12.321000000000002</v>
      </c>
      <c r="L31" s="117">
        <v>0</v>
      </c>
      <c r="M31" s="42">
        <f t="shared" si="1"/>
        <v>12.321000000000002</v>
      </c>
      <c r="N31" s="40">
        <v>0</v>
      </c>
      <c r="O31" s="40">
        <v>0.87</v>
      </c>
      <c r="P31" s="43">
        <f t="shared" si="2"/>
        <v>13.191000000000001</v>
      </c>
      <c r="Q31" s="77">
        <v>2.27</v>
      </c>
      <c r="R31" s="43">
        <f t="shared" si="3"/>
        <v>10.921000000000001</v>
      </c>
      <c r="S31" s="40">
        <v>0</v>
      </c>
      <c r="T31" s="44">
        <v>0.87</v>
      </c>
      <c r="U31" s="38"/>
      <c r="W31"/>
    </row>
    <row r="32" spans="1:23" x14ac:dyDescent="0.3">
      <c r="A32" s="39">
        <v>44100</v>
      </c>
      <c r="B32" s="30" t="s">
        <v>33</v>
      </c>
      <c r="C32" s="30"/>
      <c r="D32" s="40">
        <v>3.298</v>
      </c>
      <c r="E32" s="40">
        <v>0.80900000000000005</v>
      </c>
      <c r="F32" s="40">
        <v>0.105</v>
      </c>
      <c r="G32" s="40">
        <v>0</v>
      </c>
      <c r="H32" s="40">
        <v>0</v>
      </c>
      <c r="I32" s="40">
        <v>8.891</v>
      </c>
      <c r="J32" s="41">
        <v>0</v>
      </c>
      <c r="K32" s="42">
        <f t="shared" si="0"/>
        <v>13.103000000000002</v>
      </c>
      <c r="L32" s="117">
        <v>0</v>
      </c>
      <c r="M32" s="42">
        <f t="shared" si="1"/>
        <v>13.103000000000002</v>
      </c>
      <c r="N32" s="40">
        <v>0</v>
      </c>
      <c r="O32" s="40">
        <v>0.89</v>
      </c>
      <c r="P32" s="43">
        <f t="shared" si="2"/>
        <v>13.993000000000002</v>
      </c>
      <c r="Q32" s="77">
        <v>2.2599999999999998</v>
      </c>
      <c r="R32" s="43">
        <f t="shared" si="3"/>
        <v>11.733000000000002</v>
      </c>
      <c r="S32" s="40">
        <v>0</v>
      </c>
      <c r="T32" s="44">
        <v>0.89</v>
      </c>
      <c r="U32" s="38"/>
      <c r="W32"/>
    </row>
    <row r="33" spans="1:23" x14ac:dyDescent="0.3">
      <c r="A33" s="39">
        <v>44101</v>
      </c>
      <c r="B33" s="30" t="s">
        <v>27</v>
      </c>
      <c r="C33" s="30"/>
      <c r="D33" s="40">
        <v>3.2909999999999999</v>
      </c>
      <c r="E33" s="40">
        <v>0</v>
      </c>
      <c r="F33" s="40">
        <v>0</v>
      </c>
      <c r="G33" s="40">
        <v>0</v>
      </c>
      <c r="H33" s="40">
        <v>0</v>
      </c>
      <c r="I33" s="40">
        <v>8.8780000000000001</v>
      </c>
      <c r="J33" s="41">
        <v>0</v>
      </c>
      <c r="K33" s="42">
        <f t="shared" si="0"/>
        <v>12.169</v>
      </c>
      <c r="L33" s="117">
        <v>0</v>
      </c>
      <c r="M33" s="42">
        <f t="shared" si="1"/>
        <v>12.169</v>
      </c>
      <c r="N33" s="40">
        <v>0</v>
      </c>
      <c r="O33" s="40">
        <v>0.88</v>
      </c>
      <c r="P33" s="43">
        <f t="shared" si="2"/>
        <v>13.049000000000001</v>
      </c>
      <c r="Q33" s="77">
        <v>2.2599999999999998</v>
      </c>
      <c r="R33" s="43">
        <f t="shared" si="3"/>
        <v>10.789000000000001</v>
      </c>
      <c r="S33" s="40">
        <v>0</v>
      </c>
      <c r="T33" s="44">
        <v>0.88</v>
      </c>
      <c r="U33" s="38"/>
      <c r="W33"/>
    </row>
    <row r="34" spans="1:23" x14ac:dyDescent="0.3">
      <c r="A34" s="39">
        <v>44102</v>
      </c>
      <c r="B34" s="30" t="s">
        <v>28</v>
      </c>
      <c r="C34" s="30"/>
      <c r="D34" s="40">
        <v>3.5830000000000002</v>
      </c>
      <c r="E34" s="40">
        <v>0.86499999999999999</v>
      </c>
      <c r="F34" s="40">
        <v>8.2000000000000003E-2</v>
      </c>
      <c r="G34" s="40">
        <v>0.27300000000000002</v>
      </c>
      <c r="H34" s="40">
        <v>0</v>
      </c>
      <c r="I34" s="40">
        <v>8.8960000000000008</v>
      </c>
      <c r="J34" s="41">
        <v>0</v>
      </c>
      <c r="K34" s="42">
        <f t="shared" si="0"/>
        <v>13.699000000000002</v>
      </c>
      <c r="L34" s="117">
        <v>0</v>
      </c>
      <c r="M34" s="42">
        <f t="shared" si="1"/>
        <v>13.699000000000002</v>
      </c>
      <c r="N34" s="40">
        <v>0</v>
      </c>
      <c r="O34" s="40">
        <v>0.88</v>
      </c>
      <c r="P34" s="43">
        <f t="shared" si="2"/>
        <v>14.579000000000002</v>
      </c>
      <c r="Q34" s="77">
        <v>2.2599999999999998</v>
      </c>
      <c r="R34" s="43">
        <f t="shared" si="3"/>
        <v>12.319000000000003</v>
      </c>
      <c r="S34" s="40">
        <v>0</v>
      </c>
      <c r="T34" s="44">
        <v>0.88</v>
      </c>
      <c r="U34" s="38"/>
      <c r="W34"/>
    </row>
    <row r="35" spans="1:23" x14ac:dyDescent="0.3">
      <c r="A35" s="39">
        <v>44103</v>
      </c>
      <c r="B35" s="30" t="s">
        <v>29</v>
      </c>
      <c r="C35" s="30"/>
      <c r="D35" s="40">
        <v>3.71</v>
      </c>
      <c r="E35" s="40">
        <v>1.591</v>
      </c>
      <c r="F35" s="40">
        <v>0.14899999999999999</v>
      </c>
      <c r="G35" s="40">
        <v>0.5</v>
      </c>
      <c r="H35" s="40">
        <v>0</v>
      </c>
      <c r="I35" s="40">
        <v>9.0570000000000004</v>
      </c>
      <c r="J35" s="41">
        <v>0</v>
      </c>
      <c r="K35" s="42">
        <f t="shared" si="0"/>
        <v>15.007000000000001</v>
      </c>
      <c r="L35" s="117">
        <v>0</v>
      </c>
      <c r="M35" s="42">
        <f t="shared" si="1"/>
        <v>15.007000000000001</v>
      </c>
      <c r="N35" s="40">
        <v>0</v>
      </c>
      <c r="O35" s="40">
        <v>0.88</v>
      </c>
      <c r="P35" s="43">
        <f t="shared" si="2"/>
        <v>15.887000000000002</v>
      </c>
      <c r="Q35" s="77">
        <v>2.27</v>
      </c>
      <c r="R35" s="43">
        <f t="shared" si="3"/>
        <v>13.617000000000003</v>
      </c>
      <c r="S35" s="40">
        <v>0</v>
      </c>
      <c r="T35" s="44">
        <v>0.88</v>
      </c>
      <c r="U35" s="38"/>
      <c r="W35"/>
    </row>
    <row r="36" spans="1:23" ht="15" thickBot="1" x14ac:dyDescent="0.35">
      <c r="A36" s="39">
        <v>44104</v>
      </c>
      <c r="B36" s="30" t="s">
        <v>30</v>
      </c>
      <c r="C36" s="45"/>
      <c r="D36" s="40">
        <v>3.573</v>
      </c>
      <c r="E36" s="40">
        <v>1.5880000000000001</v>
      </c>
      <c r="F36" s="40">
        <v>0.152</v>
      </c>
      <c r="G36" s="40">
        <v>0.498</v>
      </c>
      <c r="H36" s="40">
        <v>0</v>
      </c>
      <c r="I36" s="40">
        <v>9.4392499999999995</v>
      </c>
      <c r="J36" s="47">
        <v>0</v>
      </c>
      <c r="K36" s="42">
        <f t="shared" si="0"/>
        <v>15.250249999999999</v>
      </c>
      <c r="L36" s="117">
        <v>0</v>
      </c>
      <c r="M36" s="42">
        <f t="shared" si="1"/>
        <v>15.250249999999999</v>
      </c>
      <c r="N36" s="46">
        <v>0</v>
      </c>
      <c r="O36" s="46">
        <v>0.88</v>
      </c>
      <c r="P36" s="49">
        <f t="shared" si="2"/>
        <v>16.13025</v>
      </c>
      <c r="Q36" s="77">
        <v>2.27</v>
      </c>
      <c r="R36" s="49">
        <f t="shared" si="3"/>
        <v>13.860250000000001</v>
      </c>
      <c r="S36" s="46">
        <v>0</v>
      </c>
      <c r="T36" s="50">
        <v>0.88</v>
      </c>
      <c r="U36" s="38"/>
      <c r="W36"/>
    </row>
    <row r="37" spans="1:23" ht="15.75" customHeight="1" thickBot="1" x14ac:dyDescent="0.35">
      <c r="A37" s="51"/>
      <c r="B37" s="52"/>
      <c r="C37" s="52" t="s">
        <v>34</v>
      </c>
      <c r="D37" s="53">
        <f t="shared" ref="D37:T37" si="4">SUM(D7:D36)</f>
        <v>99.254999999999995</v>
      </c>
      <c r="E37" s="54">
        <f t="shared" si="4"/>
        <v>30.621999999999996</v>
      </c>
      <c r="F37" s="54">
        <f t="shared" si="4"/>
        <v>3.4440000000000004</v>
      </c>
      <c r="G37" s="54">
        <f t="shared" si="4"/>
        <v>7.7305319999999993</v>
      </c>
      <c r="H37" s="54">
        <f t="shared" si="4"/>
        <v>1.56</v>
      </c>
      <c r="I37" s="55">
        <f t="shared" si="4"/>
        <v>255.85724999999996</v>
      </c>
      <c r="J37" s="54">
        <f t="shared" si="4"/>
        <v>0</v>
      </c>
      <c r="K37" s="56">
        <f t="shared" si="4"/>
        <v>398.46878200000003</v>
      </c>
      <c r="L37" s="54">
        <f t="shared" si="4"/>
        <v>0</v>
      </c>
      <c r="M37" s="57">
        <f t="shared" si="4"/>
        <v>398.46878200000003</v>
      </c>
      <c r="N37" s="53">
        <f t="shared" si="4"/>
        <v>0</v>
      </c>
      <c r="O37" s="55">
        <f t="shared" si="4"/>
        <v>16.760000000000002</v>
      </c>
      <c r="P37" s="58">
        <f t="shared" si="4"/>
        <v>415.22878199999991</v>
      </c>
      <c r="Q37" s="59">
        <f t="shared" si="4"/>
        <v>62.13</v>
      </c>
      <c r="R37" s="60">
        <f t="shared" si="4"/>
        <v>353.09878200000003</v>
      </c>
      <c r="S37" s="61">
        <f t="shared" si="4"/>
        <v>0</v>
      </c>
      <c r="T37" s="62">
        <f t="shared" si="4"/>
        <v>16.760000000000002</v>
      </c>
      <c r="U37" s="63"/>
      <c r="W37"/>
    </row>
    <row r="38" spans="1:23" ht="15" thickBot="1" x14ac:dyDescent="0.35">
      <c r="U38" s="3"/>
      <c r="W38"/>
    </row>
    <row r="39" spans="1:23" ht="15" thickBot="1" x14ac:dyDescent="0.35">
      <c r="A39" t="s">
        <v>35</v>
      </c>
      <c r="B39" s="21"/>
      <c r="C39" s="21"/>
      <c r="D39" s="64">
        <f t="shared" ref="D39:K39" si="5">+D37/$P37</f>
        <v>0.23903689797688452</v>
      </c>
      <c r="E39" s="65">
        <f t="shared" si="5"/>
        <v>7.3747296255585681E-2</v>
      </c>
      <c r="F39" s="65">
        <f t="shared" si="5"/>
        <v>8.2942227256298465E-3</v>
      </c>
      <c r="G39" s="65">
        <f t="shared" si="5"/>
        <v>1.8617524447040863E-2</v>
      </c>
      <c r="H39" s="65">
        <f t="shared" si="5"/>
        <v>3.7569649976720554E-3</v>
      </c>
      <c r="I39" s="65">
        <f t="shared" si="5"/>
        <v>0.61618380298117204</v>
      </c>
      <c r="J39" s="65">
        <f t="shared" si="5"/>
        <v>0</v>
      </c>
      <c r="K39" s="65">
        <f t="shared" si="5"/>
        <v>0.95963670938398515</v>
      </c>
      <c r="L39" s="65"/>
      <c r="M39" s="65"/>
      <c r="N39" s="65">
        <f>+N37/$P37</f>
        <v>0</v>
      </c>
      <c r="O39" s="65">
        <f>+O37/$P37</f>
        <v>4.0363290616015159E-2</v>
      </c>
      <c r="P39" s="66">
        <f>+P37/$P37</f>
        <v>1</v>
      </c>
      <c r="R39" s="67">
        <f>1-(T39+S39)</f>
        <v>0.95253452899194646</v>
      </c>
      <c r="T39" s="68">
        <f>+(T37+S37)/R37</f>
        <v>4.7465471008053491E-2</v>
      </c>
      <c r="U39" s="3"/>
      <c r="W39"/>
    </row>
    <row r="40" spans="1:23" x14ac:dyDescent="0.3">
      <c r="A40" s="21"/>
      <c r="B40" s="21"/>
      <c r="C40" s="69"/>
      <c r="E40" s="70"/>
      <c r="F40" s="70"/>
      <c r="G40" s="70"/>
      <c r="H40" s="70"/>
      <c r="I40" s="70"/>
      <c r="J40" s="70"/>
      <c r="K40" s="70"/>
      <c r="L40" s="70"/>
      <c r="M40" s="70"/>
      <c r="N40" s="70"/>
      <c r="R40" t="s">
        <v>36</v>
      </c>
      <c r="T40" t="s">
        <v>37</v>
      </c>
      <c r="U40" s="3"/>
      <c r="W40"/>
    </row>
    <row r="41" spans="1:23" x14ac:dyDescent="0.3">
      <c r="L41" s="71"/>
      <c r="M41" s="71"/>
      <c r="N41" s="71"/>
      <c r="V41" s="3"/>
      <c r="W41"/>
    </row>
    <row r="42" spans="1:23" x14ac:dyDescent="0.3">
      <c r="V42" s="3"/>
      <c r="W42"/>
    </row>
    <row r="43" spans="1:23" x14ac:dyDescent="0.3">
      <c r="P43" s="71"/>
      <c r="V43" s="3"/>
      <c r="W43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JAN 2020</vt:lpstr>
      <vt:lpstr>FEB 2020</vt:lpstr>
      <vt:lpstr>MARCH 2020</vt:lpstr>
      <vt:lpstr>APRIL 2020</vt:lpstr>
      <vt:lpstr>MAY 2020</vt:lpstr>
      <vt:lpstr>JUNE 2020</vt:lpstr>
      <vt:lpstr>JULY 2020</vt:lpstr>
      <vt:lpstr>AUG 2020</vt:lpstr>
      <vt:lpstr>SEP 2020</vt:lpstr>
      <vt:lpstr>OCT 2020</vt:lpstr>
      <vt:lpstr>NOV 2020</vt:lpstr>
      <vt:lpstr>DEC 2020</vt:lpstr>
      <vt:lpstr>JAN 2021</vt:lpstr>
      <vt:lpstr>FEB 2021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Clark</dc:creator>
  <cp:lastModifiedBy>Rick Clark</cp:lastModifiedBy>
  <dcterms:created xsi:type="dcterms:W3CDTF">2020-02-11T18:33:25Z</dcterms:created>
  <dcterms:modified xsi:type="dcterms:W3CDTF">2021-03-04T23:54:39Z</dcterms:modified>
</cp:coreProperties>
</file>