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Operations &amp; Production\District Production\Operations Accounting\2020\"/>
    </mc:Choice>
  </mc:AlternateContent>
  <bookViews>
    <workbookView xWindow="0" yWindow="0" windowWidth="28800" windowHeight="12330"/>
  </bookViews>
  <sheets>
    <sheet name="JAN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S38" i="1"/>
  <c r="Q38" i="1"/>
  <c r="O38" i="1"/>
  <c r="N38" i="1"/>
  <c r="L38" i="1"/>
  <c r="J38" i="1"/>
  <c r="I38" i="1"/>
  <c r="H38" i="1"/>
  <c r="G38" i="1"/>
  <c r="F38" i="1"/>
  <c r="E38" i="1"/>
  <c r="D38" i="1"/>
  <c r="K37" i="1"/>
  <c r="M37" i="1" s="1"/>
  <c r="P37" i="1" s="1"/>
  <c r="R37" i="1" s="1"/>
  <c r="K36" i="1"/>
  <c r="M36" i="1" s="1"/>
  <c r="P36" i="1" s="1"/>
  <c r="R36" i="1" s="1"/>
  <c r="K35" i="1"/>
  <c r="M35" i="1" s="1"/>
  <c r="P35" i="1" s="1"/>
  <c r="R35" i="1" s="1"/>
  <c r="M34" i="1"/>
  <c r="P34" i="1" s="1"/>
  <c r="R34" i="1" s="1"/>
  <c r="K34" i="1"/>
  <c r="K33" i="1"/>
  <c r="M33" i="1" s="1"/>
  <c r="P33" i="1" s="1"/>
  <c r="R33" i="1" s="1"/>
  <c r="K32" i="1"/>
  <c r="M32" i="1" s="1"/>
  <c r="P32" i="1" s="1"/>
  <c r="R32" i="1" s="1"/>
  <c r="K31" i="1"/>
  <c r="M31" i="1" s="1"/>
  <c r="P31" i="1" s="1"/>
  <c r="R31" i="1" s="1"/>
  <c r="K30" i="1"/>
  <c r="M30" i="1" s="1"/>
  <c r="P30" i="1" s="1"/>
  <c r="R30" i="1" s="1"/>
  <c r="K29" i="1"/>
  <c r="M29" i="1" s="1"/>
  <c r="P29" i="1" s="1"/>
  <c r="R29" i="1" s="1"/>
  <c r="K28" i="1"/>
  <c r="M28" i="1" s="1"/>
  <c r="P28" i="1" s="1"/>
  <c r="R28" i="1" s="1"/>
  <c r="K27" i="1"/>
  <c r="M27" i="1" s="1"/>
  <c r="P27" i="1" s="1"/>
  <c r="R27" i="1" s="1"/>
  <c r="K26" i="1"/>
  <c r="M26" i="1" s="1"/>
  <c r="P26" i="1" s="1"/>
  <c r="R26" i="1" s="1"/>
  <c r="K25" i="1"/>
  <c r="M25" i="1" s="1"/>
  <c r="P25" i="1" s="1"/>
  <c r="R25" i="1" s="1"/>
  <c r="K24" i="1"/>
  <c r="M24" i="1" s="1"/>
  <c r="P24" i="1" s="1"/>
  <c r="R24" i="1" s="1"/>
  <c r="K23" i="1"/>
  <c r="M23" i="1" s="1"/>
  <c r="P23" i="1" s="1"/>
  <c r="R23" i="1" s="1"/>
  <c r="K22" i="1"/>
  <c r="M22" i="1" s="1"/>
  <c r="P22" i="1" s="1"/>
  <c r="R22" i="1" s="1"/>
  <c r="K21" i="1"/>
  <c r="M21" i="1" s="1"/>
  <c r="P21" i="1" s="1"/>
  <c r="R21" i="1" s="1"/>
  <c r="K20" i="1"/>
  <c r="M20" i="1" s="1"/>
  <c r="P20" i="1" s="1"/>
  <c r="R20" i="1" s="1"/>
  <c r="K19" i="1"/>
  <c r="M19" i="1" s="1"/>
  <c r="P19" i="1" s="1"/>
  <c r="R19" i="1" s="1"/>
  <c r="K18" i="1"/>
  <c r="M18" i="1" s="1"/>
  <c r="P18" i="1" s="1"/>
  <c r="R18" i="1" s="1"/>
  <c r="K17" i="1"/>
  <c r="M17" i="1" s="1"/>
  <c r="P17" i="1" s="1"/>
  <c r="R17" i="1" s="1"/>
  <c r="K16" i="1"/>
  <c r="M16" i="1" s="1"/>
  <c r="P16" i="1" s="1"/>
  <c r="R16" i="1" s="1"/>
  <c r="K15" i="1"/>
  <c r="M15" i="1" s="1"/>
  <c r="P15" i="1" s="1"/>
  <c r="R15" i="1" s="1"/>
  <c r="K14" i="1"/>
  <c r="M14" i="1" s="1"/>
  <c r="P14" i="1" s="1"/>
  <c r="R14" i="1" s="1"/>
  <c r="K13" i="1"/>
  <c r="M13" i="1" s="1"/>
  <c r="P13" i="1" s="1"/>
  <c r="R13" i="1" s="1"/>
  <c r="K12" i="1"/>
  <c r="M12" i="1" s="1"/>
  <c r="P12" i="1" s="1"/>
  <c r="R12" i="1" s="1"/>
  <c r="K11" i="1"/>
  <c r="M11" i="1" s="1"/>
  <c r="P11" i="1" s="1"/>
  <c r="R11" i="1" s="1"/>
  <c r="K10" i="1"/>
  <c r="M10" i="1" s="1"/>
  <c r="P10" i="1" s="1"/>
  <c r="R10" i="1" s="1"/>
  <c r="K9" i="1"/>
  <c r="M9" i="1" s="1"/>
  <c r="P9" i="1" s="1"/>
  <c r="R9" i="1" s="1"/>
  <c r="K8" i="1"/>
  <c r="M8" i="1" s="1"/>
  <c r="P8" i="1" s="1"/>
  <c r="R8" i="1" s="1"/>
  <c r="K7" i="1"/>
  <c r="M7" i="1" s="1"/>
  <c r="M38" i="1" l="1"/>
  <c r="P7" i="1"/>
  <c r="K38" i="1"/>
  <c r="P38" i="1" l="1"/>
  <c r="K40" i="1" s="1"/>
  <c r="R7" i="1"/>
  <c r="R38" i="1" s="1"/>
  <c r="T40" i="1" s="1"/>
  <c r="R40" i="1" s="1"/>
  <c r="G40" i="1" l="1"/>
  <c r="P40" i="1"/>
  <c r="D40" i="1"/>
  <c r="N40" i="1"/>
  <c r="I40" i="1"/>
  <c r="E40" i="1"/>
  <c r="O40" i="1"/>
  <c r="F40" i="1"/>
  <c r="H40" i="1"/>
  <c r="J40" i="1"/>
</calcChain>
</file>

<file path=xl/sharedStrings.xml><?xml version="1.0" encoding="utf-8"?>
<sst xmlns="http://schemas.openxmlformats.org/spreadsheetml/2006/main" count="70" uniqueCount="39">
  <si>
    <t>ECCV WATER OPERATIONS ACCOUNTING</t>
  </si>
  <si>
    <t>Daily Production</t>
  </si>
  <si>
    <t>Month</t>
  </si>
  <si>
    <t>Water In From Wise</t>
  </si>
  <si>
    <t>Zone 1 Arap</t>
  </si>
  <si>
    <t>Zone 1 Lar</t>
  </si>
  <si>
    <t>Zone 2 Arap</t>
  </si>
  <si>
    <t>Zone 2 Lar</t>
  </si>
  <si>
    <t>Northern Plant Pumping</t>
  </si>
  <si>
    <t>ACWWA - Western</t>
  </si>
  <si>
    <t>Total Potable  Produced</t>
  </si>
  <si>
    <t>ASR</t>
  </si>
  <si>
    <t>NET Potable  Produced</t>
  </si>
  <si>
    <t>Purchased from Denver</t>
  </si>
  <si>
    <t>ALL USERS Total Daily Production</t>
  </si>
  <si>
    <t>TOTAL MG Delivered to ACWWA</t>
  </si>
  <si>
    <t>Net ECCV Only Total Daily Production</t>
  </si>
  <si>
    <t xml:space="preserve"> </t>
  </si>
  <si>
    <t>Date</t>
  </si>
  <si>
    <t>Day</t>
  </si>
  <si>
    <t>Zone 2 Conn</t>
  </si>
  <si>
    <t>Wells</t>
  </si>
  <si>
    <t>HSPS</t>
  </si>
  <si>
    <t>by ECCV</t>
  </si>
  <si>
    <t>A-7</t>
  </si>
  <si>
    <t>West</t>
  </si>
  <si>
    <t>North</t>
  </si>
  <si>
    <t>Sun</t>
  </si>
  <si>
    <t>Mon</t>
  </si>
  <si>
    <t>Tue</t>
  </si>
  <si>
    <t>Wed</t>
  </si>
  <si>
    <t>Thu</t>
  </si>
  <si>
    <t>Fri</t>
  </si>
  <si>
    <t>Sat</t>
  </si>
  <si>
    <t>MONTHLY TOTALS</t>
  </si>
  <si>
    <t>ALL UNITS OF MG</t>
  </si>
  <si>
    <t>exclusive of Denver</t>
  </si>
  <si>
    <t>Denver % of ECCV Only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</si>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</sst>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"/>
    <numFmt numFmtId="165" formatCode="#,##0.000_);\(#,##0.0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FF"/>
        <bgColor indexed="64"/>
      </patternFill>
    </fill>
  </fills>
  <borders count="3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95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Border="1"/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3" borderId="11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0" fillId="6" borderId="14" xfId="0" applyFill="1" applyBorder="1" applyAlignment="1">
      <alignment horizontal="center" wrapText="1"/>
    </xf>
    <xf numFmtId="0" fontId="0" fillId="6" borderId="15" xfId="0" applyFill="1" applyBorder="1" applyAlignment="1">
      <alignment horizontal="center" wrapText="1"/>
    </xf>
    <xf numFmtId="0" fontId="4" fillId="7" borderId="16" xfId="0" applyFont="1" applyFill="1" applyBorder="1" applyAlignment="1">
      <alignment horizontal="center" wrapText="1"/>
    </xf>
    <xf numFmtId="0" fontId="4" fillId="9" borderId="16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4" fillId="7" borderId="22" xfId="0" applyFont="1" applyFill="1" applyBorder="1" applyAlignment="1">
      <alignment horizontal="center" wrapText="1"/>
    </xf>
    <xf numFmtId="0" fontId="4" fillId="9" borderId="22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4" fontId="0" fillId="0" borderId="11" xfId="0" applyNumberFormat="1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8" fillId="3" borderId="24" xfId="3" applyNumberFormat="1" applyFont="1" applyFill="1" applyBorder="1" applyProtection="1">
      <protection locked="0"/>
    </xf>
    <xf numFmtId="164" fontId="8" fillId="8" borderId="24" xfId="3" applyNumberFormat="1" applyFont="1" applyFill="1" applyBorder="1" applyProtection="1">
      <protection locked="0"/>
    </xf>
    <xf numFmtId="164" fontId="0" fillId="10" borderId="24" xfId="0" applyNumberFormat="1" applyFill="1" applyBorder="1" applyAlignment="1">
      <alignment horizontal="right"/>
    </xf>
    <xf numFmtId="164" fontId="3" fillId="4" borderId="24" xfId="0" applyNumberFormat="1" applyFont="1" applyFill="1" applyBorder="1" applyAlignment="1">
      <alignment horizontal="right"/>
    </xf>
    <xf numFmtId="164" fontId="0" fillId="0" borderId="24" xfId="0" applyNumberFormat="1" applyBorder="1" applyAlignment="1">
      <alignment horizontal="right"/>
    </xf>
    <xf numFmtId="164" fontId="8" fillId="3" borderId="12" xfId="3" applyNumberFormat="1" applyFont="1" applyFill="1" applyBorder="1" applyProtection="1">
      <protection locked="0"/>
    </xf>
    <xf numFmtId="164" fontId="8" fillId="0" borderId="0" xfId="3" applyNumberFormat="1" applyFont="1" applyFill="1" applyBorder="1" applyProtection="1">
      <protection locked="0"/>
    </xf>
    <xf numFmtId="14" fontId="0" fillId="0" borderId="25" xfId="0" applyNumberFormat="1" applyBorder="1" applyAlignment="1">
      <alignment horizontal="right"/>
    </xf>
    <xf numFmtId="164" fontId="8" fillId="3" borderId="23" xfId="3" applyNumberFormat="1" applyFont="1" applyFill="1" applyBorder="1" applyProtection="1">
      <protection locked="0"/>
    </xf>
    <xf numFmtId="164" fontId="8" fillId="8" borderId="23" xfId="3" applyNumberFormat="1" applyFont="1" applyFill="1" applyBorder="1" applyProtection="1">
      <protection locked="0"/>
    </xf>
    <xf numFmtId="164" fontId="0" fillId="10" borderId="23" xfId="0" applyNumberFormat="1" applyFill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64" fontId="8" fillId="3" borderId="26" xfId="3" applyNumberFormat="1" applyFont="1" applyFill="1" applyBorder="1" applyProtection="1">
      <protection locked="0"/>
    </xf>
    <xf numFmtId="0" fontId="0" fillId="0" borderId="27" xfId="0" applyBorder="1" applyAlignment="1">
      <alignment horizontal="center"/>
    </xf>
    <xf numFmtId="164" fontId="8" fillId="3" borderId="27" xfId="3" applyNumberFormat="1" applyFont="1" applyFill="1" applyBorder="1" applyProtection="1">
      <protection locked="0"/>
    </xf>
    <xf numFmtId="164" fontId="8" fillId="8" borderId="27" xfId="3" applyNumberFormat="1" applyFont="1" applyFill="1" applyBorder="1" applyProtection="1">
      <protection locked="0"/>
    </xf>
    <xf numFmtId="164" fontId="0" fillId="10" borderId="27" xfId="0" applyNumberFormat="1" applyFill="1" applyBorder="1" applyAlignment="1">
      <alignment horizontal="right"/>
    </xf>
    <xf numFmtId="164" fontId="0" fillId="0" borderId="27" xfId="0" applyNumberFormat="1" applyBorder="1" applyAlignment="1">
      <alignment horizontal="right"/>
    </xf>
    <xf numFmtId="164" fontId="8" fillId="3" borderId="28" xfId="3" applyNumberFormat="1" applyFont="1" applyFill="1" applyBorder="1" applyProtection="1">
      <protection locked="0"/>
    </xf>
    <xf numFmtId="0" fontId="4" fillId="11" borderId="5" xfId="0" applyFont="1" applyFill="1" applyBorder="1" applyAlignment="1">
      <alignment horizontal="center"/>
    </xf>
    <xf numFmtId="14" fontId="4" fillId="11" borderId="6" xfId="0" applyNumberFormat="1" applyFont="1" applyFill="1" applyBorder="1" applyAlignment="1">
      <alignment horizontal="right"/>
    </xf>
    <xf numFmtId="164" fontId="8" fillId="12" borderId="29" xfId="0" applyNumberFormat="1" applyFont="1" applyFill="1" applyBorder="1"/>
    <xf numFmtId="164" fontId="8" fillId="12" borderId="30" xfId="0" applyNumberFormat="1" applyFont="1" applyFill="1" applyBorder="1"/>
    <xf numFmtId="164" fontId="8" fillId="12" borderId="31" xfId="0" applyNumberFormat="1" applyFont="1" applyFill="1" applyBorder="1"/>
    <xf numFmtId="164" fontId="8" fillId="12" borderId="32" xfId="0" applyNumberFormat="1" applyFont="1" applyFill="1" applyBorder="1"/>
    <xf numFmtId="164" fontId="8" fillId="12" borderId="6" xfId="0" applyNumberFormat="1" applyFont="1" applyFill="1" applyBorder="1"/>
    <xf numFmtId="164" fontId="8" fillId="9" borderId="33" xfId="0" applyNumberFormat="1" applyFont="1" applyFill="1" applyBorder="1" applyProtection="1"/>
    <xf numFmtId="164" fontId="0" fillId="12" borderId="6" xfId="1" applyNumberFormat="1" applyFont="1" applyFill="1" applyBorder="1"/>
    <xf numFmtId="164" fontId="8" fillId="12" borderId="33" xfId="0" applyNumberFormat="1" applyFont="1" applyFill="1" applyBorder="1" applyProtection="1"/>
    <xf numFmtId="164" fontId="8" fillId="12" borderId="33" xfId="0" applyNumberFormat="1" applyFont="1" applyFill="1" applyBorder="1"/>
    <xf numFmtId="164" fontId="8" fillId="12" borderId="7" xfId="0" applyNumberFormat="1" applyFont="1" applyFill="1" applyBorder="1"/>
    <xf numFmtId="164" fontId="8" fillId="0" borderId="0" xfId="0" applyNumberFormat="1" applyFont="1" applyFill="1" applyBorder="1"/>
    <xf numFmtId="10" fontId="0" fillId="7" borderId="34" xfId="2" applyNumberFormat="1" applyFont="1" applyFill="1" applyBorder="1"/>
    <xf numFmtId="10" fontId="0" fillId="7" borderId="35" xfId="2" applyNumberFormat="1" applyFont="1" applyFill="1" applyBorder="1"/>
    <xf numFmtId="10" fontId="0" fillId="7" borderId="36" xfId="2" applyNumberFormat="1" applyFont="1" applyFill="1" applyBorder="1"/>
    <xf numFmtId="10" fontId="0" fillId="9" borderId="0" xfId="2" applyNumberFormat="1" applyFont="1" applyFill="1" applyBorder="1"/>
    <xf numFmtId="10" fontId="0" fillId="0" borderId="0" xfId="2" applyNumberFormat="1" applyFont="1" applyFill="1" applyBorder="1"/>
    <xf numFmtId="0" fontId="0" fillId="0" borderId="0" xfId="0" applyBorder="1" applyAlignment="1">
      <alignment horizontal="right"/>
    </xf>
    <xf numFmtId="0" fontId="0" fillId="0" borderId="0" xfId="0" applyBorder="1"/>
    <xf numFmtId="10" fontId="0" fillId="0" borderId="0" xfId="0" applyNumberFormat="1"/>
    <xf numFmtId="0" fontId="0" fillId="13" borderId="2" xfId="0" applyFill="1" applyBorder="1" applyAlignment="1">
      <alignment horizontal="center" wrapText="1"/>
    </xf>
    <xf numFmtId="0" fontId="0" fillId="13" borderId="3" xfId="0" applyFill="1" applyBorder="1" applyAlignment="1">
      <alignment horizontal="center" wrapText="1"/>
    </xf>
    <xf numFmtId="0" fontId="6" fillId="13" borderId="3" xfId="0" applyFont="1" applyFill="1" applyBorder="1" applyAlignment="1">
      <alignment vertical="center" wrapText="1"/>
    </xf>
    <xf numFmtId="0" fontId="6" fillId="13" borderId="4" xfId="0" applyFont="1" applyFill="1" applyBorder="1" applyAlignment="1">
      <alignment vertical="center" wrapText="1"/>
    </xf>
    <xf numFmtId="0" fontId="0" fillId="8" borderId="11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165" fontId="0" fillId="8" borderId="11" xfId="1" applyNumberFormat="1" applyFont="1" applyFill="1" applyBorder="1" applyProtection="1">
      <protection locked="0"/>
    </xf>
    <xf numFmtId="165" fontId="0" fillId="8" borderId="25" xfId="1" applyNumberFormat="1" applyFont="1" applyFill="1" applyBorder="1" applyProtection="1">
      <protection locked="0"/>
    </xf>
  </cellXfs>
  <cellStyles count="4">
    <cellStyle name="Comma" xfId="1" builtinId="3"/>
    <cellStyle name="Input" xfId="3" builtinId="20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tabSelected="1" zoomScale="79" zoomScaleNormal="79" workbookViewId="0">
      <selection activeCell="Y22" sqref="Y22"/>
    </sheetView>
  </sheetViews>
  <sheetFormatPr defaultRowHeight="15" x14ac:dyDescent="0.25"/>
  <cols>
    <col min="1" max="1" width="17.7109375" bestFit="1" customWidth="1"/>
    <col min="3" max="3" width="9.28515625" bestFit="1" customWidth="1"/>
    <col min="4" max="4" width="13.42578125" customWidth="1"/>
    <col min="5" max="5" width="10.28515625" customWidth="1"/>
    <col min="6" max="7" width="9.28515625" customWidth="1"/>
    <col min="8" max="8" width="9.28515625" bestFit="1" customWidth="1"/>
    <col min="9" max="9" width="10.85546875" customWidth="1"/>
    <col min="10" max="10" width="10.140625" bestFit="1" customWidth="1"/>
    <col min="11" max="11" width="12.42578125" customWidth="1"/>
    <col min="12" max="12" width="10" customWidth="1"/>
    <col min="13" max="13" width="11" customWidth="1"/>
    <col min="14" max="14" width="8.42578125" customWidth="1"/>
    <col min="15" max="15" width="11" customWidth="1"/>
    <col min="16" max="16" width="10.85546875" customWidth="1"/>
    <col min="17" max="17" width="11.28515625" customWidth="1"/>
    <col min="18" max="18" width="10.7109375" customWidth="1"/>
    <col min="19" max="19" width="10.42578125" customWidth="1"/>
    <col min="20" max="20" width="11.85546875" customWidth="1"/>
    <col min="21" max="22" width="9.28515625" bestFit="1" customWidth="1"/>
    <col min="23" max="23" width="14.42578125" style="6" customWidth="1"/>
  </cols>
  <sheetData>
    <row r="1" spans="1:24" ht="26.25" x14ac:dyDescent="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4" ht="9.75" customHeight="1" thickBot="1" x14ac:dyDescent="0.3">
      <c r="A2" s="7"/>
      <c r="B2" s="8"/>
      <c r="C2" s="8"/>
      <c r="D2" s="8"/>
      <c r="E2" s="8"/>
      <c r="F2" s="8"/>
      <c r="G2" s="8"/>
      <c r="H2" s="8"/>
      <c r="I2" s="9"/>
      <c r="J2" s="4"/>
      <c r="K2" s="4"/>
      <c r="L2" s="5"/>
      <c r="M2" s="10"/>
      <c r="N2" s="10"/>
      <c r="O2" s="10"/>
      <c r="P2" s="10"/>
      <c r="Q2" s="10"/>
      <c r="R2" s="10"/>
      <c r="S2" s="10"/>
      <c r="T2" s="10"/>
      <c r="U2" s="10"/>
      <c r="V2" s="5"/>
      <c r="W2"/>
    </row>
    <row r="3" spans="1:24" ht="27" thickBot="1" x14ac:dyDescent="0.3">
      <c r="A3" s="87"/>
      <c r="B3" s="88"/>
      <c r="C3" s="88"/>
      <c r="D3" s="89">
        <v>2020</v>
      </c>
      <c r="E3" s="89"/>
      <c r="F3" s="89"/>
      <c r="G3" s="89"/>
      <c r="H3" s="89"/>
      <c r="I3" s="90"/>
      <c r="J3" s="11"/>
      <c r="K3" s="11"/>
      <c r="L3" s="5"/>
      <c r="M3" s="10"/>
      <c r="N3" s="10"/>
      <c r="O3" s="10"/>
      <c r="P3" s="10"/>
      <c r="Q3" s="10"/>
      <c r="R3" s="10"/>
      <c r="S3" s="10"/>
      <c r="T3" s="10"/>
      <c r="U3" s="6"/>
      <c r="W3"/>
    </row>
    <row r="4" spans="1:24" ht="16.5" customHeight="1" thickBot="1" x14ac:dyDescent="0.3">
      <c r="A4" s="12"/>
      <c r="B4" s="13"/>
      <c r="C4" s="14"/>
      <c r="D4" s="15" t="s">
        <v>1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  <c r="R4" s="18"/>
      <c r="S4" s="19"/>
      <c r="T4" s="20"/>
      <c r="W4"/>
    </row>
    <row r="5" spans="1:24" ht="69" customHeight="1" thickBot="1" x14ac:dyDescent="0.45">
      <c r="A5" s="21" t="s">
        <v>2</v>
      </c>
      <c r="B5" s="22" t="s">
        <v>38</v>
      </c>
      <c r="C5" s="23"/>
      <c r="D5" s="24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6" t="s">
        <v>8</v>
      </c>
      <c r="J5" s="24" t="s">
        <v>9</v>
      </c>
      <c r="K5" s="27" t="s">
        <v>10</v>
      </c>
      <c r="L5" s="28" t="s">
        <v>11</v>
      </c>
      <c r="M5" s="27" t="s">
        <v>12</v>
      </c>
      <c r="N5" s="29" t="s">
        <v>13</v>
      </c>
      <c r="O5" s="30"/>
      <c r="P5" s="31" t="s">
        <v>14</v>
      </c>
      <c r="Q5" s="91" t="s">
        <v>15</v>
      </c>
      <c r="R5" s="32" t="s">
        <v>16</v>
      </c>
      <c r="S5" s="29" t="s">
        <v>13</v>
      </c>
      <c r="T5" s="30"/>
      <c r="W5"/>
      <c r="X5" t="s">
        <v>17</v>
      </c>
    </row>
    <row r="6" spans="1:24" ht="15.75" customHeight="1" thickBot="1" x14ac:dyDescent="0.3">
      <c r="A6" s="33" t="s">
        <v>18</v>
      </c>
      <c r="B6" s="34" t="s">
        <v>19</v>
      </c>
      <c r="C6" s="34"/>
      <c r="D6" s="35" t="s">
        <v>20</v>
      </c>
      <c r="E6" s="35" t="s">
        <v>21</v>
      </c>
      <c r="F6" s="35" t="s">
        <v>21</v>
      </c>
      <c r="G6" s="35" t="s">
        <v>21</v>
      </c>
      <c r="H6" s="35" t="s">
        <v>21</v>
      </c>
      <c r="I6" s="36" t="s">
        <v>22</v>
      </c>
      <c r="J6" s="35"/>
      <c r="K6" s="37" t="s">
        <v>23</v>
      </c>
      <c r="L6" s="38" t="s">
        <v>24</v>
      </c>
      <c r="M6" s="38" t="s">
        <v>17</v>
      </c>
      <c r="N6" s="39" t="s">
        <v>25</v>
      </c>
      <c r="O6" s="40" t="s">
        <v>26</v>
      </c>
      <c r="P6" s="41"/>
      <c r="Q6" s="92"/>
      <c r="R6" s="42"/>
      <c r="S6" s="39" t="s">
        <v>25</v>
      </c>
      <c r="T6" s="40" t="s">
        <v>26</v>
      </c>
      <c r="U6" s="43"/>
      <c r="W6"/>
    </row>
    <row r="7" spans="1:24" ht="15.75" thickBot="1" x14ac:dyDescent="0.3">
      <c r="A7" s="44">
        <v>43831</v>
      </c>
      <c r="B7" s="45" t="s">
        <v>30</v>
      </c>
      <c r="C7" s="46"/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4.9400000000000004</v>
      </c>
      <c r="J7" s="48">
        <v>0</v>
      </c>
      <c r="K7" s="49">
        <f t="shared" ref="K7:K37" si="0">SUM(D7:I7)</f>
        <v>4.9400000000000004</v>
      </c>
      <c r="L7" s="50">
        <v>0</v>
      </c>
      <c r="M7" s="49">
        <f t="shared" ref="M7:M37" si="1">+K7-L7</f>
        <v>4.9400000000000004</v>
      </c>
      <c r="N7" s="47">
        <v>0</v>
      </c>
      <c r="O7" s="47">
        <v>0.42</v>
      </c>
      <c r="P7" s="51">
        <f t="shared" ref="P7:P37" si="2">SUM(M7:O7)</f>
        <v>5.36</v>
      </c>
      <c r="Q7" s="93">
        <v>0.54</v>
      </c>
      <c r="R7" s="51">
        <f t="shared" ref="R7:R37" si="3">+P7-Q7</f>
        <v>4.82</v>
      </c>
      <c r="S7" s="47">
        <v>0</v>
      </c>
      <c r="T7" s="52">
        <v>0.42</v>
      </c>
      <c r="U7" s="53"/>
      <c r="W7"/>
    </row>
    <row r="8" spans="1:24" ht="15.75" thickBot="1" x14ac:dyDescent="0.3">
      <c r="A8" s="54">
        <v>43832</v>
      </c>
      <c r="B8" s="45" t="s">
        <v>31</v>
      </c>
      <c r="C8" s="45"/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4.93</v>
      </c>
      <c r="J8" s="56">
        <v>0</v>
      </c>
      <c r="K8" s="57">
        <f t="shared" si="0"/>
        <v>4.93</v>
      </c>
      <c r="L8" s="50">
        <v>0</v>
      </c>
      <c r="M8" s="57">
        <f t="shared" si="1"/>
        <v>4.93</v>
      </c>
      <c r="N8" s="55">
        <v>0</v>
      </c>
      <c r="O8" s="55">
        <v>0.42</v>
      </c>
      <c r="P8" s="58">
        <f t="shared" si="2"/>
        <v>5.35</v>
      </c>
      <c r="Q8" s="94">
        <v>0.55000000000000004</v>
      </c>
      <c r="R8" s="58">
        <f t="shared" si="3"/>
        <v>4.8</v>
      </c>
      <c r="S8" s="55">
        <v>0</v>
      </c>
      <c r="T8" s="59">
        <v>0.42</v>
      </c>
      <c r="U8" s="53"/>
      <c r="W8"/>
    </row>
    <row r="9" spans="1:24" ht="15.75" thickBot="1" x14ac:dyDescent="0.3">
      <c r="A9" s="54">
        <v>43833</v>
      </c>
      <c r="B9" s="45" t="s">
        <v>32</v>
      </c>
      <c r="C9" s="45"/>
      <c r="D9" s="55">
        <v>0.63400000000000001</v>
      </c>
      <c r="E9" s="55">
        <v>0</v>
      </c>
      <c r="F9" s="55">
        <v>0</v>
      </c>
      <c r="G9" s="55">
        <v>0</v>
      </c>
      <c r="H9" s="55">
        <v>0</v>
      </c>
      <c r="I9" s="55">
        <v>2.75</v>
      </c>
      <c r="J9" s="56">
        <v>0</v>
      </c>
      <c r="K9" s="57">
        <f t="shared" si="0"/>
        <v>3.3839999999999999</v>
      </c>
      <c r="L9" s="50">
        <v>0</v>
      </c>
      <c r="M9" s="57">
        <f t="shared" si="1"/>
        <v>3.3839999999999999</v>
      </c>
      <c r="N9" s="55">
        <v>0</v>
      </c>
      <c r="O9" s="55">
        <v>0.44</v>
      </c>
      <c r="P9" s="58">
        <f t="shared" si="2"/>
        <v>3.8239999999999998</v>
      </c>
      <c r="Q9" s="94">
        <v>0.55000000000000004</v>
      </c>
      <c r="R9" s="58">
        <f t="shared" si="3"/>
        <v>3.274</v>
      </c>
      <c r="S9" s="55">
        <v>0</v>
      </c>
      <c r="T9" s="59">
        <v>0.44</v>
      </c>
      <c r="U9" s="53"/>
      <c r="W9"/>
    </row>
    <row r="10" spans="1:24" ht="15.75" thickBot="1" x14ac:dyDescent="0.3">
      <c r="A10" s="54">
        <v>43834</v>
      </c>
      <c r="B10" s="45" t="s">
        <v>33</v>
      </c>
      <c r="C10" s="45"/>
      <c r="D10" s="55">
        <v>1.407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6">
        <v>0</v>
      </c>
      <c r="K10" s="57">
        <f t="shared" si="0"/>
        <v>1.407</v>
      </c>
      <c r="L10" s="50">
        <v>0</v>
      </c>
      <c r="M10" s="57">
        <f t="shared" si="1"/>
        <v>1.407</v>
      </c>
      <c r="N10" s="55">
        <v>0</v>
      </c>
      <c r="O10" s="55">
        <v>0.45</v>
      </c>
      <c r="P10" s="58">
        <f t="shared" si="2"/>
        <v>1.857</v>
      </c>
      <c r="Q10" s="94">
        <v>0.55000000000000004</v>
      </c>
      <c r="R10" s="58">
        <f t="shared" si="3"/>
        <v>1.3069999999999999</v>
      </c>
      <c r="S10" s="55">
        <v>0</v>
      </c>
      <c r="T10" s="59">
        <v>0.45</v>
      </c>
      <c r="U10" s="53"/>
      <c r="W10"/>
    </row>
    <row r="11" spans="1:24" ht="15.75" thickBot="1" x14ac:dyDescent="0.3">
      <c r="A11" s="54">
        <v>43835</v>
      </c>
      <c r="B11" s="45" t="s">
        <v>27</v>
      </c>
      <c r="C11" s="45"/>
      <c r="D11" s="55">
        <v>1.409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6">
        <v>0</v>
      </c>
      <c r="K11" s="57">
        <f t="shared" si="0"/>
        <v>1.409</v>
      </c>
      <c r="L11" s="50">
        <v>0</v>
      </c>
      <c r="M11" s="57">
        <f t="shared" si="1"/>
        <v>1.409</v>
      </c>
      <c r="N11" s="55">
        <v>0</v>
      </c>
      <c r="O11" s="55">
        <v>0.45</v>
      </c>
      <c r="P11" s="58">
        <f t="shared" si="2"/>
        <v>1.859</v>
      </c>
      <c r="Q11" s="94">
        <v>0.55000000000000004</v>
      </c>
      <c r="R11" s="58">
        <f t="shared" si="3"/>
        <v>1.3089999999999999</v>
      </c>
      <c r="S11" s="55">
        <v>0</v>
      </c>
      <c r="T11" s="59">
        <v>0.45</v>
      </c>
      <c r="U11" s="53"/>
      <c r="W11"/>
    </row>
    <row r="12" spans="1:24" ht="15.75" thickBot="1" x14ac:dyDescent="0.3">
      <c r="A12" s="54">
        <v>43836</v>
      </c>
      <c r="B12" s="45" t="s">
        <v>28</v>
      </c>
      <c r="C12" s="45"/>
      <c r="D12" s="55">
        <v>0.52100000000000002</v>
      </c>
      <c r="E12" s="55">
        <v>0</v>
      </c>
      <c r="F12" s="55">
        <v>0</v>
      </c>
      <c r="G12" s="55">
        <v>0</v>
      </c>
      <c r="H12" s="55">
        <v>0</v>
      </c>
      <c r="I12" s="55">
        <v>2.93</v>
      </c>
      <c r="J12" s="56">
        <v>0</v>
      </c>
      <c r="K12" s="57">
        <f t="shared" si="0"/>
        <v>3.4510000000000001</v>
      </c>
      <c r="L12" s="50">
        <v>0</v>
      </c>
      <c r="M12" s="57">
        <f t="shared" si="1"/>
        <v>3.4510000000000001</v>
      </c>
      <c r="N12" s="55">
        <v>0</v>
      </c>
      <c r="O12" s="55">
        <v>0.46</v>
      </c>
      <c r="P12" s="58">
        <f t="shared" si="2"/>
        <v>3.911</v>
      </c>
      <c r="Q12" s="94">
        <v>0.54</v>
      </c>
      <c r="R12" s="58">
        <f t="shared" si="3"/>
        <v>3.371</v>
      </c>
      <c r="S12" s="55">
        <v>0</v>
      </c>
      <c r="T12" s="59">
        <v>0.46</v>
      </c>
      <c r="U12" s="53"/>
      <c r="W12"/>
    </row>
    <row r="13" spans="1:24" ht="15.75" thickBot="1" x14ac:dyDescent="0.3">
      <c r="A13" s="54">
        <v>43837</v>
      </c>
      <c r="B13" s="45" t="s">
        <v>29</v>
      </c>
      <c r="C13" s="45"/>
      <c r="D13" s="55">
        <v>0.71499999999999997</v>
      </c>
      <c r="E13" s="55">
        <v>0</v>
      </c>
      <c r="F13" s="55">
        <v>0</v>
      </c>
      <c r="G13" s="55">
        <v>0</v>
      </c>
      <c r="H13" s="55">
        <v>0</v>
      </c>
      <c r="I13" s="55">
        <v>4.9630000000000001</v>
      </c>
      <c r="J13" s="56">
        <v>0</v>
      </c>
      <c r="K13" s="57">
        <f t="shared" si="0"/>
        <v>5.6779999999999999</v>
      </c>
      <c r="L13" s="50">
        <v>0</v>
      </c>
      <c r="M13" s="57">
        <f t="shared" si="1"/>
        <v>5.6779999999999999</v>
      </c>
      <c r="N13" s="55">
        <v>0</v>
      </c>
      <c r="O13" s="55">
        <v>0.47</v>
      </c>
      <c r="P13" s="58">
        <f t="shared" si="2"/>
        <v>6.1479999999999997</v>
      </c>
      <c r="Q13" s="94">
        <v>0.55000000000000004</v>
      </c>
      <c r="R13" s="58">
        <f t="shared" si="3"/>
        <v>5.5979999999999999</v>
      </c>
      <c r="S13" s="55">
        <v>0</v>
      </c>
      <c r="T13" s="59">
        <v>0.47</v>
      </c>
      <c r="U13" s="53"/>
      <c r="W13"/>
    </row>
    <row r="14" spans="1:24" ht="15.75" thickBot="1" x14ac:dyDescent="0.3">
      <c r="A14" s="54">
        <v>43838</v>
      </c>
      <c r="B14" s="45" t="s">
        <v>30</v>
      </c>
      <c r="C14" s="45"/>
      <c r="D14" s="55">
        <v>1.4530000000000001</v>
      </c>
      <c r="E14" s="55">
        <v>0</v>
      </c>
      <c r="F14" s="55">
        <v>0</v>
      </c>
      <c r="G14" s="55">
        <v>0</v>
      </c>
      <c r="H14" s="55">
        <v>0</v>
      </c>
      <c r="I14" s="55">
        <v>4.95</v>
      </c>
      <c r="J14" s="56">
        <v>0</v>
      </c>
      <c r="K14" s="57">
        <f t="shared" si="0"/>
        <v>6.4030000000000005</v>
      </c>
      <c r="L14" s="50">
        <v>0</v>
      </c>
      <c r="M14" s="57">
        <f t="shared" si="1"/>
        <v>6.4030000000000005</v>
      </c>
      <c r="N14" s="55">
        <v>0</v>
      </c>
      <c r="O14" s="55">
        <v>0.5</v>
      </c>
      <c r="P14" s="58">
        <f t="shared" si="2"/>
        <v>6.9030000000000005</v>
      </c>
      <c r="Q14" s="94">
        <v>0.64</v>
      </c>
      <c r="R14" s="58">
        <f t="shared" si="3"/>
        <v>6.2630000000000008</v>
      </c>
      <c r="S14" s="55">
        <v>0</v>
      </c>
      <c r="T14" s="59">
        <v>0.5</v>
      </c>
      <c r="U14" s="53"/>
      <c r="W14"/>
    </row>
    <row r="15" spans="1:24" ht="15.75" thickBot="1" x14ac:dyDescent="0.3">
      <c r="A15" s="54">
        <v>43839</v>
      </c>
      <c r="B15" s="45" t="s">
        <v>31</v>
      </c>
      <c r="C15" s="45"/>
      <c r="D15" s="55">
        <v>0.35199999999999998</v>
      </c>
      <c r="E15" s="55">
        <v>0</v>
      </c>
      <c r="F15" s="55">
        <v>0</v>
      </c>
      <c r="G15" s="55">
        <v>0</v>
      </c>
      <c r="H15" s="55">
        <v>0</v>
      </c>
      <c r="I15" s="55">
        <v>4.96</v>
      </c>
      <c r="J15" s="56">
        <v>0</v>
      </c>
      <c r="K15" s="57">
        <f t="shared" si="0"/>
        <v>5.3120000000000003</v>
      </c>
      <c r="L15" s="50">
        <v>0</v>
      </c>
      <c r="M15" s="57">
        <f t="shared" si="1"/>
        <v>5.3120000000000003</v>
      </c>
      <c r="N15" s="55">
        <v>0</v>
      </c>
      <c r="O15" s="55">
        <v>0.5</v>
      </c>
      <c r="P15" s="58">
        <f t="shared" si="2"/>
        <v>5.8120000000000003</v>
      </c>
      <c r="Q15" s="94">
        <v>0.74</v>
      </c>
      <c r="R15" s="58">
        <f t="shared" si="3"/>
        <v>5.0720000000000001</v>
      </c>
      <c r="S15" s="55">
        <v>0</v>
      </c>
      <c r="T15" s="59">
        <v>0.5</v>
      </c>
      <c r="U15" s="53"/>
      <c r="W15"/>
    </row>
    <row r="16" spans="1:24" ht="15.75" thickBot="1" x14ac:dyDescent="0.3">
      <c r="A16" s="54">
        <v>43840</v>
      </c>
      <c r="B16" s="45" t="s">
        <v>32</v>
      </c>
      <c r="C16" s="45"/>
      <c r="D16" s="55">
        <v>1.2390000000000001</v>
      </c>
      <c r="E16" s="55">
        <v>0</v>
      </c>
      <c r="F16" s="55">
        <v>0</v>
      </c>
      <c r="G16" s="55">
        <v>0</v>
      </c>
      <c r="H16" s="55">
        <v>0</v>
      </c>
      <c r="I16" s="55">
        <v>2.75</v>
      </c>
      <c r="J16" s="56">
        <v>0</v>
      </c>
      <c r="K16" s="57">
        <f t="shared" si="0"/>
        <v>3.9889999999999999</v>
      </c>
      <c r="L16" s="50">
        <v>0</v>
      </c>
      <c r="M16" s="57">
        <f t="shared" si="1"/>
        <v>3.9889999999999999</v>
      </c>
      <c r="N16" s="55">
        <v>0</v>
      </c>
      <c r="O16" s="55">
        <v>0.49</v>
      </c>
      <c r="P16" s="58">
        <f t="shared" si="2"/>
        <v>4.4790000000000001</v>
      </c>
      <c r="Q16" s="94">
        <v>0.75</v>
      </c>
      <c r="R16" s="58">
        <f t="shared" si="3"/>
        <v>3.7290000000000001</v>
      </c>
      <c r="S16" s="55">
        <v>0</v>
      </c>
      <c r="T16" s="59">
        <v>0.49</v>
      </c>
      <c r="U16" s="53"/>
      <c r="W16"/>
    </row>
    <row r="17" spans="1:23" ht="15.75" thickBot="1" x14ac:dyDescent="0.3">
      <c r="A17" s="54">
        <v>43841</v>
      </c>
      <c r="B17" s="45" t="s">
        <v>33</v>
      </c>
      <c r="C17" s="45"/>
      <c r="D17" s="55">
        <v>2.1549999999999998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6">
        <v>0</v>
      </c>
      <c r="K17" s="57">
        <f t="shared" si="0"/>
        <v>2.1549999999999998</v>
      </c>
      <c r="L17" s="50">
        <v>0</v>
      </c>
      <c r="M17" s="57">
        <f t="shared" si="1"/>
        <v>2.1549999999999998</v>
      </c>
      <c r="N17" s="55">
        <v>0</v>
      </c>
      <c r="O17" s="55">
        <v>0.51</v>
      </c>
      <c r="P17" s="58">
        <f t="shared" si="2"/>
        <v>2.665</v>
      </c>
      <c r="Q17" s="94">
        <v>0.74</v>
      </c>
      <c r="R17" s="58">
        <f t="shared" si="3"/>
        <v>1.925</v>
      </c>
      <c r="S17" s="55">
        <v>0</v>
      </c>
      <c r="T17" s="59">
        <v>0.51</v>
      </c>
      <c r="U17" s="53"/>
      <c r="W17"/>
    </row>
    <row r="18" spans="1:23" ht="15.75" thickBot="1" x14ac:dyDescent="0.3">
      <c r="A18" s="54">
        <v>43842</v>
      </c>
      <c r="B18" s="45" t="s">
        <v>27</v>
      </c>
      <c r="C18" s="45"/>
      <c r="D18" s="55">
        <v>1.1639999999999999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6">
        <v>0</v>
      </c>
      <c r="K18" s="57">
        <f t="shared" si="0"/>
        <v>1.1639999999999999</v>
      </c>
      <c r="L18" s="50">
        <v>0</v>
      </c>
      <c r="M18" s="57">
        <f t="shared" si="1"/>
        <v>1.1639999999999999</v>
      </c>
      <c r="N18" s="55">
        <v>0</v>
      </c>
      <c r="O18" s="55">
        <v>0.55000000000000004</v>
      </c>
      <c r="P18" s="58">
        <f t="shared" si="2"/>
        <v>1.714</v>
      </c>
      <c r="Q18" s="94">
        <v>0.73</v>
      </c>
      <c r="R18" s="58">
        <f t="shared" si="3"/>
        <v>0.98399999999999999</v>
      </c>
      <c r="S18" s="55">
        <v>0</v>
      </c>
      <c r="T18" s="59">
        <v>0.55000000000000004</v>
      </c>
      <c r="U18" s="53"/>
      <c r="W18"/>
    </row>
    <row r="19" spans="1:23" ht="15.75" thickBot="1" x14ac:dyDescent="0.3">
      <c r="A19" s="54">
        <v>43843</v>
      </c>
      <c r="B19" s="45" t="s">
        <v>28</v>
      </c>
      <c r="C19" s="45"/>
      <c r="D19" s="55">
        <v>0.45400000000000001</v>
      </c>
      <c r="E19" s="55">
        <v>0</v>
      </c>
      <c r="F19" s="55">
        <v>0</v>
      </c>
      <c r="G19" s="55">
        <v>0</v>
      </c>
      <c r="H19" s="55">
        <v>0</v>
      </c>
      <c r="I19" s="55">
        <v>2.85</v>
      </c>
      <c r="J19" s="56">
        <v>0</v>
      </c>
      <c r="K19" s="57">
        <f t="shared" si="0"/>
        <v>3.3040000000000003</v>
      </c>
      <c r="L19" s="50">
        <v>0</v>
      </c>
      <c r="M19" s="57">
        <f t="shared" si="1"/>
        <v>3.3040000000000003</v>
      </c>
      <c r="N19" s="55">
        <v>0</v>
      </c>
      <c r="O19" s="55">
        <v>0.54</v>
      </c>
      <c r="P19" s="58">
        <f t="shared" si="2"/>
        <v>3.8440000000000003</v>
      </c>
      <c r="Q19" s="94">
        <v>0.74</v>
      </c>
      <c r="R19" s="58">
        <f t="shared" si="3"/>
        <v>3.1040000000000001</v>
      </c>
      <c r="S19" s="55">
        <v>0</v>
      </c>
      <c r="T19" s="59">
        <v>0.54</v>
      </c>
      <c r="U19" s="53"/>
      <c r="W19"/>
    </row>
    <row r="20" spans="1:23" ht="15.75" thickBot="1" x14ac:dyDescent="0.3">
      <c r="A20" s="54">
        <v>43844</v>
      </c>
      <c r="B20" s="45" t="s">
        <v>29</v>
      </c>
      <c r="C20" s="45"/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5.34</v>
      </c>
      <c r="J20" s="56">
        <v>0</v>
      </c>
      <c r="K20" s="57">
        <f t="shared" si="0"/>
        <v>5.34</v>
      </c>
      <c r="L20" s="50">
        <v>0</v>
      </c>
      <c r="M20" s="57">
        <f t="shared" si="1"/>
        <v>5.34</v>
      </c>
      <c r="N20" s="55">
        <v>0</v>
      </c>
      <c r="O20" s="55">
        <v>0.55000000000000004</v>
      </c>
      <c r="P20" s="58">
        <f t="shared" si="2"/>
        <v>5.89</v>
      </c>
      <c r="Q20" s="94">
        <v>0.75</v>
      </c>
      <c r="R20" s="58">
        <f t="shared" si="3"/>
        <v>5.14</v>
      </c>
      <c r="S20" s="55">
        <v>0</v>
      </c>
      <c r="T20" s="59">
        <v>0.55000000000000004</v>
      </c>
      <c r="U20" s="53"/>
      <c r="W20"/>
    </row>
    <row r="21" spans="1:23" ht="15.75" thickBot="1" x14ac:dyDescent="0.3">
      <c r="A21" s="54">
        <v>43845</v>
      </c>
      <c r="B21" s="45" t="s">
        <v>30</v>
      </c>
      <c r="C21" s="45"/>
      <c r="D21" s="55">
        <v>0</v>
      </c>
      <c r="E21" s="55">
        <v>0.26800000000000002</v>
      </c>
      <c r="F21" s="55">
        <v>0</v>
      </c>
      <c r="G21" s="55">
        <v>0</v>
      </c>
      <c r="H21" s="55">
        <v>0</v>
      </c>
      <c r="I21" s="55">
        <v>5.1130000000000004</v>
      </c>
      <c r="J21" s="56">
        <v>0</v>
      </c>
      <c r="K21" s="57">
        <f t="shared" si="0"/>
        <v>5.3810000000000002</v>
      </c>
      <c r="L21" s="50">
        <v>0</v>
      </c>
      <c r="M21" s="57">
        <f t="shared" si="1"/>
        <v>5.3810000000000002</v>
      </c>
      <c r="N21" s="55">
        <v>0</v>
      </c>
      <c r="O21" s="55">
        <v>0.55000000000000004</v>
      </c>
      <c r="P21" s="58">
        <f t="shared" si="2"/>
        <v>5.931</v>
      </c>
      <c r="Q21" s="94">
        <v>0.76</v>
      </c>
      <c r="R21" s="58">
        <f t="shared" si="3"/>
        <v>5.1710000000000003</v>
      </c>
      <c r="S21" s="55">
        <v>0</v>
      </c>
      <c r="T21" s="59">
        <v>0.55000000000000004</v>
      </c>
      <c r="U21" s="53"/>
      <c r="W21"/>
    </row>
    <row r="22" spans="1:23" ht="15.75" thickBot="1" x14ac:dyDescent="0.3">
      <c r="A22" s="54">
        <v>43846</v>
      </c>
      <c r="B22" s="45" t="s">
        <v>31</v>
      </c>
      <c r="C22" s="45"/>
      <c r="D22" s="55">
        <v>0.31900000000000001</v>
      </c>
      <c r="E22" s="55">
        <v>0.26800000000000002</v>
      </c>
      <c r="F22" s="55">
        <v>0</v>
      </c>
      <c r="G22" s="55">
        <v>0</v>
      </c>
      <c r="H22" s="55">
        <v>0</v>
      </c>
      <c r="I22" s="55">
        <v>4.83</v>
      </c>
      <c r="J22" s="56">
        <v>0</v>
      </c>
      <c r="K22" s="57">
        <f t="shared" si="0"/>
        <v>5.4169999999999998</v>
      </c>
      <c r="L22" s="50">
        <v>0</v>
      </c>
      <c r="M22" s="57">
        <f t="shared" si="1"/>
        <v>5.4169999999999998</v>
      </c>
      <c r="N22" s="55">
        <v>0</v>
      </c>
      <c r="O22" s="55">
        <v>0.54</v>
      </c>
      <c r="P22" s="58">
        <f t="shared" si="2"/>
        <v>5.9569999999999999</v>
      </c>
      <c r="Q22" s="94">
        <v>0.76</v>
      </c>
      <c r="R22" s="58">
        <f t="shared" si="3"/>
        <v>5.1970000000000001</v>
      </c>
      <c r="S22" s="55">
        <v>0</v>
      </c>
      <c r="T22" s="59">
        <v>0.54</v>
      </c>
      <c r="U22" s="53"/>
      <c r="W22"/>
    </row>
    <row r="23" spans="1:23" ht="15.75" thickBot="1" x14ac:dyDescent="0.3">
      <c r="A23" s="54">
        <v>43847</v>
      </c>
      <c r="B23" s="45" t="s">
        <v>32</v>
      </c>
      <c r="C23" s="45"/>
      <c r="D23" s="55">
        <v>0.73399999999999999</v>
      </c>
      <c r="E23" s="55">
        <v>0.27600000000000002</v>
      </c>
      <c r="F23" s="55">
        <v>0</v>
      </c>
      <c r="G23" s="55">
        <v>0</v>
      </c>
      <c r="H23" s="55">
        <v>0</v>
      </c>
      <c r="I23" s="55">
        <v>1.73</v>
      </c>
      <c r="J23" s="56">
        <v>0</v>
      </c>
      <c r="K23" s="57">
        <f t="shared" si="0"/>
        <v>2.74</v>
      </c>
      <c r="L23" s="50">
        <v>0</v>
      </c>
      <c r="M23" s="57">
        <f t="shared" si="1"/>
        <v>2.74</v>
      </c>
      <c r="N23" s="55">
        <v>0</v>
      </c>
      <c r="O23" s="55">
        <v>0.54</v>
      </c>
      <c r="P23" s="58">
        <f t="shared" si="2"/>
        <v>3.2800000000000002</v>
      </c>
      <c r="Q23" s="94">
        <v>0.7</v>
      </c>
      <c r="R23" s="58">
        <f t="shared" si="3"/>
        <v>2.58</v>
      </c>
      <c r="S23" s="55">
        <v>0</v>
      </c>
      <c r="T23" s="59">
        <v>0.54</v>
      </c>
      <c r="U23" s="53"/>
      <c r="W23"/>
    </row>
    <row r="24" spans="1:23" ht="15.75" thickBot="1" x14ac:dyDescent="0.3">
      <c r="A24" s="54">
        <v>43848</v>
      </c>
      <c r="B24" s="45" t="s">
        <v>33</v>
      </c>
      <c r="C24" s="45"/>
      <c r="D24" s="55">
        <v>1.3720000000000001</v>
      </c>
      <c r="E24" s="55">
        <v>0.26500000000000001</v>
      </c>
      <c r="F24" s="55">
        <v>0</v>
      </c>
      <c r="G24" s="55">
        <v>0</v>
      </c>
      <c r="H24" s="55">
        <v>0</v>
      </c>
      <c r="I24" s="55">
        <v>0</v>
      </c>
      <c r="J24" s="56">
        <v>0</v>
      </c>
      <c r="K24" s="57">
        <f t="shared" si="0"/>
        <v>1.637</v>
      </c>
      <c r="L24" s="50">
        <v>0</v>
      </c>
      <c r="M24" s="57">
        <f t="shared" si="1"/>
        <v>1.637</v>
      </c>
      <c r="N24" s="55">
        <v>0</v>
      </c>
      <c r="O24" s="55">
        <v>0.55000000000000004</v>
      </c>
      <c r="P24" s="58">
        <f t="shared" si="2"/>
        <v>2.1870000000000003</v>
      </c>
      <c r="Q24" s="94">
        <v>0.61</v>
      </c>
      <c r="R24" s="58">
        <f t="shared" si="3"/>
        <v>1.5770000000000004</v>
      </c>
      <c r="S24" s="55">
        <v>0</v>
      </c>
      <c r="T24" s="59">
        <v>0.55000000000000004</v>
      </c>
      <c r="U24" s="53"/>
      <c r="W24"/>
    </row>
    <row r="25" spans="1:23" ht="15.75" thickBot="1" x14ac:dyDescent="0.3">
      <c r="A25" s="54">
        <v>43849</v>
      </c>
      <c r="B25" s="45" t="s">
        <v>27</v>
      </c>
      <c r="C25" s="45"/>
      <c r="D25" s="55">
        <v>1.1459999999999999</v>
      </c>
      <c r="E25" s="55">
        <v>0.26400000000000001</v>
      </c>
      <c r="F25" s="55">
        <v>0</v>
      </c>
      <c r="G25" s="55">
        <v>0</v>
      </c>
      <c r="H25" s="55">
        <v>0</v>
      </c>
      <c r="I25" s="55">
        <v>0</v>
      </c>
      <c r="J25" s="56">
        <v>0</v>
      </c>
      <c r="K25" s="57">
        <f t="shared" si="0"/>
        <v>1.41</v>
      </c>
      <c r="L25" s="50">
        <v>0</v>
      </c>
      <c r="M25" s="57">
        <f t="shared" si="1"/>
        <v>1.41</v>
      </c>
      <c r="N25" s="55">
        <v>0</v>
      </c>
      <c r="O25" s="55">
        <v>0.54</v>
      </c>
      <c r="P25" s="58">
        <f t="shared" si="2"/>
        <v>1.95</v>
      </c>
      <c r="Q25" s="94">
        <v>0.42</v>
      </c>
      <c r="R25" s="58">
        <f t="shared" si="3"/>
        <v>1.53</v>
      </c>
      <c r="S25" s="55">
        <v>0</v>
      </c>
      <c r="T25" s="59">
        <v>0.54</v>
      </c>
      <c r="U25" s="53"/>
      <c r="W25"/>
    </row>
    <row r="26" spans="1:23" ht="15.75" thickBot="1" x14ac:dyDescent="0.3">
      <c r="A26" s="54">
        <v>43850</v>
      </c>
      <c r="B26" s="45" t="s">
        <v>28</v>
      </c>
      <c r="C26" s="45"/>
      <c r="D26" s="55">
        <v>0</v>
      </c>
      <c r="E26" s="55">
        <v>0.26200000000000001</v>
      </c>
      <c r="F26" s="55">
        <v>0</v>
      </c>
      <c r="G26" s="55">
        <v>0</v>
      </c>
      <c r="H26" s="55">
        <v>0</v>
      </c>
      <c r="I26" s="55">
        <v>4.63</v>
      </c>
      <c r="J26" s="56">
        <v>0</v>
      </c>
      <c r="K26" s="57">
        <f t="shared" si="0"/>
        <v>4.8919999999999995</v>
      </c>
      <c r="L26" s="50">
        <v>0</v>
      </c>
      <c r="M26" s="57">
        <f t="shared" si="1"/>
        <v>4.8919999999999995</v>
      </c>
      <c r="N26" s="55">
        <v>0</v>
      </c>
      <c r="O26" s="55">
        <v>0.54</v>
      </c>
      <c r="P26" s="58">
        <f t="shared" si="2"/>
        <v>5.4319999999999995</v>
      </c>
      <c r="Q26" s="94">
        <v>0.41</v>
      </c>
      <c r="R26" s="58">
        <f t="shared" si="3"/>
        <v>5.0219999999999994</v>
      </c>
      <c r="S26" s="55">
        <v>0</v>
      </c>
      <c r="T26" s="59">
        <v>0.54</v>
      </c>
      <c r="U26" s="53"/>
      <c r="W26"/>
    </row>
    <row r="27" spans="1:23" ht="15.75" thickBot="1" x14ac:dyDescent="0.3">
      <c r="A27" s="54">
        <v>43851</v>
      </c>
      <c r="B27" s="45" t="s">
        <v>29</v>
      </c>
      <c r="C27" s="45"/>
      <c r="D27" s="55">
        <v>0</v>
      </c>
      <c r="E27" s="55">
        <v>0.26</v>
      </c>
      <c r="F27" s="55">
        <v>0</v>
      </c>
      <c r="G27" s="55">
        <v>0</v>
      </c>
      <c r="H27" s="55">
        <v>0</v>
      </c>
      <c r="I27" s="55">
        <v>10.130000000000001</v>
      </c>
      <c r="J27" s="56">
        <v>0</v>
      </c>
      <c r="K27" s="57">
        <f t="shared" si="0"/>
        <v>10.39</v>
      </c>
      <c r="L27" s="50">
        <v>0</v>
      </c>
      <c r="M27" s="57">
        <f t="shared" si="1"/>
        <v>10.39</v>
      </c>
      <c r="N27" s="55">
        <v>0</v>
      </c>
      <c r="O27" s="55">
        <v>0.53</v>
      </c>
      <c r="P27" s="58">
        <f t="shared" si="2"/>
        <v>10.92</v>
      </c>
      <c r="Q27" s="94">
        <v>0.47</v>
      </c>
      <c r="R27" s="58">
        <f t="shared" si="3"/>
        <v>10.45</v>
      </c>
      <c r="S27" s="55">
        <v>0</v>
      </c>
      <c r="T27" s="59">
        <v>0.53</v>
      </c>
      <c r="U27" s="53"/>
      <c r="W27"/>
    </row>
    <row r="28" spans="1:23" ht="15.75" thickBot="1" x14ac:dyDescent="0.3">
      <c r="A28" s="54">
        <v>43852</v>
      </c>
      <c r="B28" s="45" t="s">
        <v>30</v>
      </c>
      <c r="C28" s="45"/>
      <c r="D28" s="55">
        <v>0</v>
      </c>
      <c r="E28" s="55">
        <v>0.26200000000000001</v>
      </c>
      <c r="F28" s="55">
        <v>0</v>
      </c>
      <c r="G28" s="55">
        <v>0</v>
      </c>
      <c r="H28" s="55">
        <v>0</v>
      </c>
      <c r="I28" s="55">
        <v>0</v>
      </c>
      <c r="J28" s="56">
        <v>0</v>
      </c>
      <c r="K28" s="57">
        <f t="shared" si="0"/>
        <v>0.26200000000000001</v>
      </c>
      <c r="L28" s="50">
        <v>0</v>
      </c>
      <c r="M28" s="57">
        <f t="shared" si="1"/>
        <v>0.26200000000000001</v>
      </c>
      <c r="N28" s="55">
        <v>0</v>
      </c>
      <c r="O28" s="55">
        <v>0.54</v>
      </c>
      <c r="P28" s="58">
        <f t="shared" si="2"/>
        <v>0.80200000000000005</v>
      </c>
      <c r="Q28" s="94">
        <v>0.54</v>
      </c>
      <c r="R28" s="58">
        <f t="shared" si="3"/>
        <v>0.26200000000000001</v>
      </c>
      <c r="S28" s="55">
        <v>0</v>
      </c>
      <c r="T28" s="59">
        <v>0.54</v>
      </c>
      <c r="U28" s="53"/>
      <c r="W28"/>
    </row>
    <row r="29" spans="1:23" ht="15.75" thickBot="1" x14ac:dyDescent="0.3">
      <c r="A29" s="54">
        <v>43853</v>
      </c>
      <c r="B29" s="45" t="s">
        <v>31</v>
      </c>
      <c r="C29" s="45"/>
      <c r="D29" s="55">
        <v>0</v>
      </c>
      <c r="E29" s="55">
        <v>0.26300000000000001</v>
      </c>
      <c r="F29" s="55">
        <v>0</v>
      </c>
      <c r="G29" s="55">
        <v>0</v>
      </c>
      <c r="H29" s="55">
        <v>0</v>
      </c>
      <c r="I29" s="55">
        <v>5.46</v>
      </c>
      <c r="J29" s="56">
        <v>0</v>
      </c>
      <c r="K29" s="57">
        <f t="shared" si="0"/>
        <v>5.7229999999999999</v>
      </c>
      <c r="L29" s="50">
        <v>0</v>
      </c>
      <c r="M29" s="57">
        <f t="shared" si="1"/>
        <v>5.7229999999999999</v>
      </c>
      <c r="N29" s="55">
        <v>0</v>
      </c>
      <c r="O29" s="55">
        <v>0.47</v>
      </c>
      <c r="P29" s="58">
        <f t="shared" si="2"/>
        <v>6.1929999999999996</v>
      </c>
      <c r="Q29" s="94">
        <v>0.55000000000000004</v>
      </c>
      <c r="R29" s="58">
        <f t="shared" si="3"/>
        <v>5.6429999999999998</v>
      </c>
      <c r="S29" s="55">
        <v>0</v>
      </c>
      <c r="T29" s="59">
        <v>0.47</v>
      </c>
      <c r="U29" s="53"/>
      <c r="W29"/>
    </row>
    <row r="30" spans="1:23" ht="15.75" thickBot="1" x14ac:dyDescent="0.3">
      <c r="A30" s="54">
        <v>43854</v>
      </c>
      <c r="B30" s="45" t="s">
        <v>32</v>
      </c>
      <c r="C30" s="45"/>
      <c r="D30" s="55">
        <v>1.347</v>
      </c>
      <c r="E30" s="55">
        <v>0.26</v>
      </c>
      <c r="F30" s="55">
        <v>0</v>
      </c>
      <c r="G30" s="55">
        <v>0.42699999999999999</v>
      </c>
      <c r="H30" s="55">
        <v>0</v>
      </c>
      <c r="I30" s="55">
        <v>3.26</v>
      </c>
      <c r="J30" s="56">
        <v>0</v>
      </c>
      <c r="K30" s="57">
        <f t="shared" si="0"/>
        <v>5.2939999999999996</v>
      </c>
      <c r="L30" s="50">
        <v>0</v>
      </c>
      <c r="M30" s="57">
        <f t="shared" si="1"/>
        <v>5.2939999999999996</v>
      </c>
      <c r="N30" s="55">
        <v>0</v>
      </c>
      <c r="O30" s="55">
        <v>0.42</v>
      </c>
      <c r="P30" s="58">
        <f t="shared" si="2"/>
        <v>5.7139999999999995</v>
      </c>
      <c r="Q30" s="94">
        <v>0.56000000000000005</v>
      </c>
      <c r="R30" s="58">
        <f t="shared" si="3"/>
        <v>5.1539999999999999</v>
      </c>
      <c r="S30" s="55">
        <v>0</v>
      </c>
      <c r="T30" s="59">
        <v>0.42</v>
      </c>
      <c r="U30" s="53"/>
      <c r="W30"/>
    </row>
    <row r="31" spans="1:23" ht="15.75" thickBot="1" x14ac:dyDescent="0.3">
      <c r="A31" s="54">
        <v>43855</v>
      </c>
      <c r="B31" s="45" t="s">
        <v>33</v>
      </c>
      <c r="C31" s="45"/>
      <c r="D31" s="55">
        <v>1.9930000000000001</v>
      </c>
      <c r="E31" s="55">
        <v>0.25800000000000001</v>
      </c>
      <c r="F31" s="55">
        <v>0</v>
      </c>
      <c r="G31" s="55">
        <v>0.53100000000000003</v>
      </c>
      <c r="H31" s="55">
        <v>0</v>
      </c>
      <c r="I31" s="55">
        <v>0</v>
      </c>
      <c r="J31" s="56">
        <v>0</v>
      </c>
      <c r="K31" s="57">
        <f t="shared" si="0"/>
        <v>2.7820000000000005</v>
      </c>
      <c r="L31" s="50">
        <v>0</v>
      </c>
      <c r="M31" s="57">
        <f t="shared" si="1"/>
        <v>2.7820000000000005</v>
      </c>
      <c r="N31" s="55">
        <v>0</v>
      </c>
      <c r="O31" s="55">
        <v>0.42</v>
      </c>
      <c r="P31" s="58">
        <f t="shared" si="2"/>
        <v>3.2020000000000004</v>
      </c>
      <c r="Q31" s="94">
        <v>0.56000000000000005</v>
      </c>
      <c r="R31" s="58">
        <f t="shared" si="3"/>
        <v>2.6420000000000003</v>
      </c>
      <c r="S31" s="55">
        <v>0</v>
      </c>
      <c r="T31" s="59">
        <v>0.42</v>
      </c>
      <c r="U31" s="53"/>
      <c r="W31"/>
    </row>
    <row r="32" spans="1:23" ht="15.75" thickBot="1" x14ac:dyDescent="0.3">
      <c r="A32" s="54">
        <v>43856</v>
      </c>
      <c r="B32" s="45" t="s">
        <v>27</v>
      </c>
      <c r="C32" s="45"/>
      <c r="D32" s="55">
        <v>1.923</v>
      </c>
      <c r="E32" s="55">
        <v>0.25700000000000001</v>
      </c>
      <c r="F32" s="55">
        <v>0</v>
      </c>
      <c r="G32" s="55">
        <v>0</v>
      </c>
      <c r="H32" s="55">
        <v>0</v>
      </c>
      <c r="I32" s="55">
        <v>0</v>
      </c>
      <c r="J32" s="56">
        <v>0</v>
      </c>
      <c r="K32" s="57">
        <f t="shared" si="0"/>
        <v>2.1800000000000002</v>
      </c>
      <c r="L32" s="50">
        <v>0</v>
      </c>
      <c r="M32" s="57">
        <f t="shared" si="1"/>
        <v>2.1800000000000002</v>
      </c>
      <c r="N32" s="55">
        <v>0</v>
      </c>
      <c r="O32" s="55">
        <v>0.43</v>
      </c>
      <c r="P32" s="58">
        <f t="shared" si="2"/>
        <v>2.6100000000000003</v>
      </c>
      <c r="Q32" s="94">
        <v>0.55000000000000004</v>
      </c>
      <c r="R32" s="58">
        <f t="shared" si="3"/>
        <v>2.0600000000000005</v>
      </c>
      <c r="S32" s="55">
        <v>0</v>
      </c>
      <c r="T32" s="59">
        <v>0.43</v>
      </c>
      <c r="U32" s="53"/>
      <c r="W32"/>
    </row>
    <row r="33" spans="1:23" ht="15.75" thickBot="1" x14ac:dyDescent="0.3">
      <c r="A33" s="54">
        <v>43857</v>
      </c>
      <c r="B33" s="45" t="s">
        <v>28</v>
      </c>
      <c r="C33" s="45"/>
      <c r="D33" s="55">
        <v>1.887</v>
      </c>
      <c r="E33" s="55">
        <v>0.25700000000000001</v>
      </c>
      <c r="F33" s="55">
        <v>0</v>
      </c>
      <c r="G33" s="55">
        <v>0.48699999999999999</v>
      </c>
      <c r="H33" s="55">
        <v>0</v>
      </c>
      <c r="I33" s="55">
        <v>0</v>
      </c>
      <c r="J33" s="56">
        <v>0</v>
      </c>
      <c r="K33" s="57">
        <f t="shared" si="0"/>
        <v>2.6310000000000002</v>
      </c>
      <c r="L33" s="50">
        <v>0</v>
      </c>
      <c r="M33" s="57">
        <f t="shared" si="1"/>
        <v>2.6310000000000002</v>
      </c>
      <c r="N33" s="55">
        <v>0</v>
      </c>
      <c r="O33" s="55">
        <v>0.98499999999999999</v>
      </c>
      <c r="P33" s="58">
        <f t="shared" si="2"/>
        <v>3.6160000000000001</v>
      </c>
      <c r="Q33" s="94">
        <v>0.55000000000000004</v>
      </c>
      <c r="R33" s="58">
        <f t="shared" si="3"/>
        <v>3.0659999999999998</v>
      </c>
      <c r="S33" s="55">
        <v>0</v>
      </c>
      <c r="T33" s="59">
        <v>0.98499999999999999</v>
      </c>
      <c r="U33" s="53"/>
      <c r="W33"/>
    </row>
    <row r="34" spans="1:23" ht="15.75" thickBot="1" x14ac:dyDescent="0.3">
      <c r="A34" s="54">
        <v>43858</v>
      </c>
      <c r="B34" s="45" t="s">
        <v>29</v>
      </c>
      <c r="C34" s="45"/>
      <c r="D34" s="55">
        <v>0.72199999999999998</v>
      </c>
      <c r="E34" s="55">
        <v>0.224</v>
      </c>
      <c r="F34" s="55">
        <v>0</v>
      </c>
      <c r="G34" s="55">
        <v>0.153</v>
      </c>
      <c r="H34" s="55">
        <v>0</v>
      </c>
      <c r="I34" s="55">
        <v>2.35</v>
      </c>
      <c r="J34" s="56">
        <v>0</v>
      </c>
      <c r="K34" s="57">
        <f t="shared" si="0"/>
        <v>3.4489999999999998</v>
      </c>
      <c r="L34" s="50">
        <v>0</v>
      </c>
      <c r="M34" s="57">
        <f t="shared" si="1"/>
        <v>3.4489999999999998</v>
      </c>
      <c r="N34" s="55">
        <v>0</v>
      </c>
      <c r="O34" s="55">
        <v>0.43</v>
      </c>
      <c r="P34" s="58">
        <f t="shared" si="2"/>
        <v>3.879</v>
      </c>
      <c r="Q34" s="94">
        <v>0.55000000000000004</v>
      </c>
      <c r="R34" s="58">
        <f t="shared" si="3"/>
        <v>3.3289999999999997</v>
      </c>
      <c r="S34" s="55">
        <v>0</v>
      </c>
      <c r="T34" s="59">
        <v>0.43</v>
      </c>
      <c r="U34" s="53"/>
      <c r="W34"/>
    </row>
    <row r="35" spans="1:23" ht="15.75" thickBot="1" x14ac:dyDescent="0.3">
      <c r="A35" s="54">
        <v>43859</v>
      </c>
      <c r="B35" s="45" t="s">
        <v>30</v>
      </c>
      <c r="C35" s="45"/>
      <c r="D35" s="55">
        <v>0</v>
      </c>
      <c r="E35" s="55">
        <v>0.13700000000000001</v>
      </c>
      <c r="F35" s="55">
        <v>0</v>
      </c>
      <c r="G35" s="55">
        <v>2E-3</v>
      </c>
      <c r="H35" s="55">
        <v>0</v>
      </c>
      <c r="I35" s="55">
        <v>1.43</v>
      </c>
      <c r="J35" s="56">
        <v>0</v>
      </c>
      <c r="K35" s="57">
        <f t="shared" si="0"/>
        <v>1.569</v>
      </c>
      <c r="L35" s="50">
        <v>0</v>
      </c>
      <c r="M35" s="57">
        <f t="shared" si="1"/>
        <v>1.569</v>
      </c>
      <c r="N35" s="55">
        <v>0</v>
      </c>
      <c r="O35" s="55">
        <v>0.65800000000000003</v>
      </c>
      <c r="P35" s="58">
        <f t="shared" si="2"/>
        <v>2.2269999999999999</v>
      </c>
      <c r="Q35" s="94">
        <v>0.55000000000000004</v>
      </c>
      <c r="R35" s="58">
        <f t="shared" si="3"/>
        <v>1.6769999999999998</v>
      </c>
      <c r="S35" s="55">
        <v>0</v>
      </c>
      <c r="T35" s="59">
        <v>0.65800000000000003</v>
      </c>
      <c r="U35" s="53"/>
      <c r="W35"/>
    </row>
    <row r="36" spans="1:23" ht="15.75" thickBot="1" x14ac:dyDescent="0.3">
      <c r="A36" s="54">
        <v>43860</v>
      </c>
      <c r="B36" s="45" t="s">
        <v>31</v>
      </c>
      <c r="C36" s="45"/>
      <c r="D36" s="55">
        <v>1.0109999999999999</v>
      </c>
      <c r="E36" s="55">
        <v>0.26100000000000001</v>
      </c>
      <c r="F36" s="55">
        <v>0</v>
      </c>
      <c r="G36" s="55">
        <v>0</v>
      </c>
      <c r="H36" s="55">
        <v>0</v>
      </c>
      <c r="I36" s="55">
        <v>3.33</v>
      </c>
      <c r="J36" s="56">
        <v>0</v>
      </c>
      <c r="K36" s="57">
        <f t="shared" si="0"/>
        <v>4.6020000000000003</v>
      </c>
      <c r="L36" s="50">
        <v>0</v>
      </c>
      <c r="M36" s="57">
        <f t="shared" si="1"/>
        <v>4.6020000000000003</v>
      </c>
      <c r="N36" s="55">
        <v>0</v>
      </c>
      <c r="O36" s="55">
        <v>0.44</v>
      </c>
      <c r="P36" s="58">
        <f t="shared" si="2"/>
        <v>5.0420000000000007</v>
      </c>
      <c r="Q36" s="94">
        <v>0.54</v>
      </c>
      <c r="R36" s="58">
        <f t="shared" si="3"/>
        <v>4.5020000000000007</v>
      </c>
      <c r="S36" s="55">
        <v>0</v>
      </c>
      <c r="T36" s="59">
        <v>0.44</v>
      </c>
      <c r="U36" s="53"/>
      <c r="W36"/>
    </row>
    <row r="37" spans="1:23" ht="15.75" thickBot="1" x14ac:dyDescent="0.3">
      <c r="A37" s="54">
        <v>43861</v>
      </c>
      <c r="B37" s="45" t="s">
        <v>32</v>
      </c>
      <c r="C37" s="60"/>
      <c r="D37" s="61">
        <v>2.464</v>
      </c>
      <c r="E37" s="61">
        <v>0.26200000000000001</v>
      </c>
      <c r="F37" s="61">
        <v>0</v>
      </c>
      <c r="G37" s="61">
        <v>0</v>
      </c>
      <c r="H37" s="61">
        <v>0</v>
      </c>
      <c r="I37" s="61">
        <v>4.51</v>
      </c>
      <c r="J37" s="62">
        <v>0</v>
      </c>
      <c r="K37" s="63">
        <f t="shared" si="0"/>
        <v>7.2359999999999998</v>
      </c>
      <c r="L37" s="50">
        <v>0</v>
      </c>
      <c r="M37" s="63">
        <f t="shared" si="1"/>
        <v>7.2359999999999998</v>
      </c>
      <c r="N37" s="61">
        <v>0</v>
      </c>
      <c r="O37" s="61">
        <v>0.44</v>
      </c>
      <c r="P37" s="64">
        <f t="shared" si="2"/>
        <v>7.6760000000000002</v>
      </c>
      <c r="Q37" s="94">
        <v>0.55000000000000004</v>
      </c>
      <c r="R37" s="64">
        <f t="shared" si="3"/>
        <v>7.1260000000000003</v>
      </c>
      <c r="S37" s="61">
        <v>0</v>
      </c>
      <c r="T37" s="65">
        <v>0.44</v>
      </c>
      <c r="U37" s="53"/>
      <c r="W37"/>
    </row>
    <row r="38" spans="1:23" ht="15.75" customHeight="1" thickBot="1" x14ac:dyDescent="0.3">
      <c r="A38" s="66"/>
      <c r="B38" s="67"/>
      <c r="C38" s="67" t="s">
        <v>34</v>
      </c>
      <c r="D38" s="68">
        <f t="shared" ref="D38:T38" si="4">SUM(D7:D37)</f>
        <v>26.421000000000003</v>
      </c>
      <c r="E38" s="69">
        <f t="shared" si="4"/>
        <v>4.3040000000000003</v>
      </c>
      <c r="F38" s="69">
        <f t="shared" si="4"/>
        <v>0</v>
      </c>
      <c r="G38" s="69">
        <f t="shared" si="4"/>
        <v>1.5999999999999999</v>
      </c>
      <c r="H38" s="69">
        <f t="shared" si="4"/>
        <v>0</v>
      </c>
      <c r="I38" s="70">
        <f t="shared" si="4"/>
        <v>88.135999999999996</v>
      </c>
      <c r="J38" s="69">
        <f>SUM(J7:J37)</f>
        <v>0</v>
      </c>
      <c r="K38" s="71">
        <f t="shared" si="4"/>
        <v>120.461</v>
      </c>
      <c r="L38" s="69">
        <f t="shared" si="4"/>
        <v>0</v>
      </c>
      <c r="M38" s="72">
        <f t="shared" si="4"/>
        <v>120.461</v>
      </c>
      <c r="N38" s="68">
        <f t="shared" si="4"/>
        <v>0</v>
      </c>
      <c r="O38" s="70">
        <f t="shared" si="4"/>
        <v>15.772999999999996</v>
      </c>
      <c r="P38" s="73">
        <f t="shared" si="4"/>
        <v>136.23399999999998</v>
      </c>
      <c r="Q38" s="74">
        <f t="shared" si="4"/>
        <v>18.550000000000004</v>
      </c>
      <c r="R38" s="75">
        <f t="shared" si="4"/>
        <v>117.68400000000001</v>
      </c>
      <c r="S38" s="76">
        <f t="shared" si="4"/>
        <v>0</v>
      </c>
      <c r="T38" s="77">
        <f t="shared" si="4"/>
        <v>15.772999999999996</v>
      </c>
      <c r="U38" s="78"/>
      <c r="W38"/>
    </row>
    <row r="39" spans="1:23" ht="15.75" thickBot="1" x14ac:dyDescent="0.3">
      <c r="U39" s="6"/>
      <c r="W39"/>
    </row>
    <row r="40" spans="1:23" ht="15.75" thickBot="1" x14ac:dyDescent="0.3">
      <c r="A40" t="s">
        <v>35</v>
      </c>
      <c r="B40" s="34"/>
      <c r="C40" s="34"/>
      <c r="D40" s="79">
        <f t="shared" ref="D40:K40" si="5">+D38/$P38</f>
        <v>0.19393837074445444</v>
      </c>
      <c r="E40" s="80">
        <f t="shared" si="5"/>
        <v>3.1592700794221711E-2</v>
      </c>
      <c r="F40" s="80">
        <f t="shared" si="5"/>
        <v>0</v>
      </c>
      <c r="G40" s="80">
        <f t="shared" si="5"/>
        <v>1.1744498436513647E-2</v>
      </c>
      <c r="H40" s="80">
        <f t="shared" si="5"/>
        <v>0</v>
      </c>
      <c r="I40" s="80">
        <f t="shared" si="5"/>
        <v>0.64694569637535426</v>
      </c>
      <c r="J40" s="80">
        <f t="shared" si="5"/>
        <v>0</v>
      </c>
      <c r="K40" s="80">
        <f t="shared" si="5"/>
        <v>0.88422126635054399</v>
      </c>
      <c r="L40" s="80"/>
      <c r="M40" s="80"/>
      <c r="N40" s="80">
        <f>+N38/$P38</f>
        <v>0</v>
      </c>
      <c r="O40" s="80">
        <f>+O38/$P38</f>
        <v>0.11577873364945607</v>
      </c>
      <c r="P40" s="81">
        <f>+P38/$P38</f>
        <v>1</v>
      </c>
      <c r="R40" s="82">
        <f>1-(T40+S40)</f>
        <v>0.86597158492233439</v>
      </c>
      <c r="T40" s="83">
        <f>+(T38+S38)/R38</f>
        <v>0.13402841507766558</v>
      </c>
      <c r="U40" s="6"/>
      <c r="W40"/>
    </row>
    <row r="41" spans="1:23" x14ac:dyDescent="0.25">
      <c r="A41" s="34"/>
      <c r="B41" s="34"/>
      <c r="C41" s="84"/>
      <c r="E41" s="85"/>
      <c r="F41" s="85"/>
      <c r="G41" s="85"/>
      <c r="H41" s="85"/>
      <c r="I41" s="85"/>
      <c r="J41" s="85"/>
      <c r="K41" s="85"/>
      <c r="L41" s="85"/>
      <c r="M41" s="85"/>
      <c r="N41" s="85"/>
      <c r="R41" t="s">
        <v>36</v>
      </c>
      <c r="T41" t="s">
        <v>37</v>
      </c>
      <c r="U41" s="6"/>
      <c r="W41"/>
    </row>
    <row r="42" spans="1:23" x14ac:dyDescent="0.25">
      <c r="L42" s="86"/>
      <c r="M42" s="86"/>
      <c r="N42" s="86"/>
      <c r="V42" s="6"/>
      <c r="W42"/>
    </row>
    <row r="43" spans="1:23" x14ac:dyDescent="0.25">
      <c r="V43" s="6"/>
      <c r="W43"/>
    </row>
    <row r="44" spans="1:23" x14ac:dyDescent="0.25">
      <c r="P44" s="86"/>
      <c r="V44" s="6"/>
      <c r="W44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2020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Clark</dc:creator>
  <cp:lastModifiedBy>Rick Clark</cp:lastModifiedBy>
  <dcterms:created xsi:type="dcterms:W3CDTF">2020-02-11T18:33:25Z</dcterms:created>
  <dcterms:modified xsi:type="dcterms:W3CDTF">2020-02-11T18:40:15Z</dcterms:modified>
</cp:coreProperties>
</file>