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120"/>
  </bookViews>
  <sheets>
    <sheet name="NOV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Q37" i="1"/>
  <c r="O37" i="1"/>
  <c r="N37" i="1"/>
  <c r="L37" i="1"/>
  <c r="J37" i="1"/>
  <c r="I37" i="1"/>
  <c r="H37" i="1"/>
  <c r="G37" i="1"/>
  <c r="F37" i="1"/>
  <c r="E37" i="1"/>
  <c r="D37" i="1"/>
  <c r="K36" i="1"/>
  <c r="M36" i="1" s="1"/>
  <c r="P36" i="1" s="1"/>
  <c r="R36" i="1" s="1"/>
  <c r="R35" i="1"/>
  <c r="K35" i="1"/>
  <c r="M35" i="1" s="1"/>
  <c r="P35" i="1" s="1"/>
  <c r="K34" i="1"/>
  <c r="M34" i="1" s="1"/>
  <c r="P34" i="1" s="1"/>
  <c r="R34" i="1" s="1"/>
  <c r="M33" i="1"/>
  <c r="P33" i="1" s="1"/>
  <c r="R33" i="1" s="1"/>
  <c r="K33" i="1"/>
  <c r="K32" i="1"/>
  <c r="M32" i="1" s="1"/>
  <c r="P32" i="1" s="1"/>
  <c r="R32" i="1" s="1"/>
  <c r="R31" i="1"/>
  <c r="K31" i="1"/>
  <c r="M31" i="1" s="1"/>
  <c r="P31" i="1" s="1"/>
  <c r="K30" i="1"/>
  <c r="M30" i="1" s="1"/>
  <c r="P30" i="1" s="1"/>
  <c r="R30" i="1" s="1"/>
  <c r="M29" i="1"/>
  <c r="P29" i="1" s="1"/>
  <c r="R29" i="1" s="1"/>
  <c r="K29" i="1"/>
  <c r="K28" i="1"/>
  <c r="M28" i="1" s="1"/>
  <c r="P28" i="1" s="1"/>
  <c r="R28" i="1" s="1"/>
  <c r="R27" i="1"/>
  <c r="K27" i="1"/>
  <c r="M27" i="1" s="1"/>
  <c r="P27" i="1" s="1"/>
  <c r="K26" i="1"/>
  <c r="M26" i="1" s="1"/>
  <c r="P26" i="1" s="1"/>
  <c r="R26" i="1" s="1"/>
  <c r="M25" i="1"/>
  <c r="P25" i="1" s="1"/>
  <c r="R25" i="1" s="1"/>
  <c r="K25" i="1"/>
  <c r="K24" i="1"/>
  <c r="M24" i="1" s="1"/>
  <c r="P24" i="1" s="1"/>
  <c r="R24" i="1" s="1"/>
  <c r="R23" i="1"/>
  <c r="K23" i="1"/>
  <c r="M23" i="1" s="1"/>
  <c r="P23" i="1" s="1"/>
  <c r="K22" i="1"/>
  <c r="M22" i="1" s="1"/>
  <c r="P22" i="1" s="1"/>
  <c r="R22" i="1" s="1"/>
  <c r="M21" i="1"/>
  <c r="P21" i="1" s="1"/>
  <c r="R21" i="1" s="1"/>
  <c r="K21" i="1"/>
  <c r="K20" i="1"/>
  <c r="M20" i="1" s="1"/>
  <c r="P20" i="1" s="1"/>
  <c r="R20" i="1" s="1"/>
  <c r="R19" i="1"/>
  <c r="K19" i="1"/>
  <c r="M19" i="1" s="1"/>
  <c r="P19" i="1" s="1"/>
  <c r="K18" i="1"/>
  <c r="M18" i="1" s="1"/>
  <c r="P18" i="1" s="1"/>
  <c r="R18" i="1" s="1"/>
  <c r="M17" i="1"/>
  <c r="P17" i="1" s="1"/>
  <c r="R17" i="1" s="1"/>
  <c r="K17" i="1"/>
  <c r="K16" i="1"/>
  <c r="M16" i="1" s="1"/>
  <c r="P16" i="1" s="1"/>
  <c r="R16" i="1" s="1"/>
  <c r="R15" i="1"/>
  <c r="K15" i="1"/>
  <c r="M15" i="1" s="1"/>
  <c r="P15" i="1" s="1"/>
  <c r="K14" i="1"/>
  <c r="M14" i="1" s="1"/>
  <c r="P14" i="1" s="1"/>
  <c r="R14" i="1" s="1"/>
  <c r="M13" i="1"/>
  <c r="P13" i="1" s="1"/>
  <c r="R13" i="1" s="1"/>
  <c r="K13" i="1"/>
  <c r="K12" i="1"/>
  <c r="M12" i="1" s="1"/>
  <c r="P12" i="1" s="1"/>
  <c r="R12" i="1" s="1"/>
  <c r="R11" i="1"/>
  <c r="K11" i="1"/>
  <c r="M11" i="1" s="1"/>
  <c r="P11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K10" i="1"/>
  <c r="M10" i="1" s="1"/>
  <c r="P10" i="1" s="1"/>
  <c r="R10" i="1" s="1"/>
  <c r="M9" i="1"/>
  <c r="P9" i="1" s="1"/>
  <c r="R9" i="1" s="1"/>
  <c r="K9" i="1"/>
  <c r="K8" i="1"/>
  <c r="M8" i="1" s="1"/>
  <c r="P8" i="1" s="1"/>
  <c r="R8" i="1" s="1"/>
  <c r="A8" i="1"/>
  <c r="A9" i="1" s="1"/>
  <c r="A10" i="1" s="1"/>
  <c r="K7" i="1"/>
  <c r="M7" i="1" l="1"/>
  <c r="K37" i="1"/>
  <c r="M37" i="1" l="1"/>
  <c r="P7" i="1"/>
  <c r="P37" i="1" l="1"/>
  <c r="R7" i="1"/>
  <c r="R37" i="1" s="1"/>
  <c r="T39" i="1" s="1"/>
  <c r="R39" i="1" s="1"/>
  <c r="P39" i="1" l="1"/>
  <c r="O39" i="1"/>
  <c r="I39" i="1"/>
  <c r="E39" i="1"/>
  <c r="J39" i="1"/>
  <c r="N39" i="1"/>
  <c r="F39" i="1"/>
  <c r="G39" i="1"/>
  <c r="D39" i="1"/>
  <c r="H39" i="1"/>
  <c r="K39" i="1"/>
</calcChain>
</file>

<file path=xl/sharedStrings.xml><?xml version="1.0" encoding="utf-8"?>
<sst xmlns="http://schemas.openxmlformats.org/spreadsheetml/2006/main" count="68" uniqueCount="39">
  <si>
    <t>ECCV WATER OPERATIONS ACCOUNTING</t>
  </si>
  <si>
    <t>Daily Production</t>
  </si>
  <si>
    <t>Month</t>
  </si>
  <si>
    <t>NOV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</si>
  <si>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</si>
  <si>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</si>
  <si>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</si>
  <si>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</si>
  <si>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</si>
  <si>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</si>
  <si>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</si>
  <si>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</si>
  <si>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</si>
  <si>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</si>
  <si>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</si>
  <si>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</si>
  <si>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</si>
  <si>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</si>
  <si>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>Date</t>
  </si>
  <si>
    <t>Day</t>
  </si>
  <si>
    <t>Zone 2 Conn</t>
  </si>
  <si>
    <t>Wells</t>
  </si>
  <si>
    <t>HSPS</t>
  </si>
  <si>
    <t>by ECCV</t>
  </si>
  <si>
    <t>A-7</t>
  </si>
  <si>
    <t xml:space="preserve"> </t>
  </si>
  <si>
    <t>West</t>
  </si>
  <si>
    <t>North</t>
  </si>
  <si>
    <t>Fri</t>
  </si>
  <si>
    <t>Sat</t>
  </si>
  <si>
    <t>Sun</t>
  </si>
  <si>
    <t>Mon</t>
  </si>
  <si>
    <t>Tue</t>
  </si>
  <si>
    <t>Wed</t>
  </si>
  <si>
    <t>Thu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</si>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</sst>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00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4" fillId="7" borderId="22" xfId="0" applyFont="1" applyFill="1" applyBorder="1" applyAlignment="1">
      <alignment horizontal="center" wrapText="1"/>
    </xf>
    <xf numFmtId="0" fontId="0" fillId="8" borderId="0" xfId="0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4" xfId="0" applyNumberFormat="1" applyBorder="1" applyAlignment="1">
      <alignment horizontal="right"/>
    </xf>
    <xf numFmtId="0" fontId="0" fillId="0" borderId="25" xfId="0" applyBorder="1" applyAlignment="1">
      <alignment horizontal="center"/>
    </xf>
    <xf numFmtId="164" fontId="8" fillId="3" borderId="25" xfId="3" applyNumberFormat="1" applyFont="1" applyFill="1" applyBorder="1" applyProtection="1">
      <protection locked="0"/>
    </xf>
    <xf numFmtId="164" fontId="8" fillId="8" borderId="25" xfId="3" applyNumberFormat="1" applyFont="1" applyFill="1" applyBorder="1" applyProtection="1">
      <protection locked="0"/>
    </xf>
    <xf numFmtId="164" fontId="0" fillId="10" borderId="25" xfId="0" applyNumberFormat="1" applyFill="1" applyBorder="1" applyAlignment="1">
      <alignment horizontal="right"/>
    </xf>
    <xf numFmtId="164" fontId="3" fillId="4" borderId="25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5" fontId="0" fillId="8" borderId="25" xfId="1" applyNumberFormat="1" applyFont="1" applyFill="1" applyBorder="1" applyProtection="1">
      <protection locked="0"/>
    </xf>
    <xf numFmtId="164" fontId="8" fillId="3" borderId="26" xfId="3" applyNumberFormat="1" applyFont="1" applyFill="1" applyBorder="1" applyProtection="1">
      <protection locked="0"/>
    </xf>
    <xf numFmtId="14" fontId="0" fillId="0" borderId="27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164" fontId="8" fillId="3" borderId="28" xfId="3" applyNumberFormat="1" applyFont="1" applyFill="1" applyBorder="1" applyProtection="1">
      <protection locked="0"/>
    </xf>
    <xf numFmtId="164" fontId="8" fillId="8" borderId="28" xfId="3" applyNumberFormat="1" applyFont="1" applyFill="1" applyBorder="1" applyProtection="1">
      <protection locked="0"/>
    </xf>
    <xf numFmtId="164" fontId="0" fillId="10" borderId="28" xfId="0" applyNumberFormat="1" applyFill="1" applyBorder="1" applyAlignment="1">
      <alignment horizontal="right"/>
    </xf>
    <xf numFmtId="164" fontId="3" fillId="4" borderId="28" xfId="0" applyNumberFormat="1" applyFont="1" applyFill="1" applyBorder="1" applyAlignment="1">
      <alignment horizontal="right"/>
    </xf>
    <xf numFmtId="164" fontId="8" fillId="11" borderId="28" xfId="3" applyNumberFormat="1" applyFont="1" applyFill="1" applyBorder="1" applyProtection="1">
      <protection locked="0"/>
    </xf>
    <xf numFmtId="164" fontId="0" fillId="0" borderId="28" xfId="0" applyNumberFormat="1" applyBorder="1" applyAlignment="1">
      <alignment horizontal="right"/>
    </xf>
    <xf numFmtId="165" fontId="0" fillId="8" borderId="28" xfId="1" applyNumberFormat="1" applyFont="1" applyFill="1" applyBorder="1" applyProtection="1">
      <protection locked="0"/>
    </xf>
    <xf numFmtId="164" fontId="8" fillId="11" borderId="29" xfId="3" applyNumberFormat="1" applyFont="1" applyFill="1" applyBorder="1" applyProtection="1">
      <protection locked="0"/>
    </xf>
    <xf numFmtId="0" fontId="4" fillId="12" borderId="5" xfId="0" applyFont="1" applyFill="1" applyBorder="1" applyAlignment="1">
      <alignment horizontal="center"/>
    </xf>
    <xf numFmtId="14" fontId="4" fillId="12" borderId="6" xfId="0" applyNumberFormat="1" applyFont="1" applyFill="1" applyBorder="1" applyAlignment="1">
      <alignment horizontal="right"/>
    </xf>
    <xf numFmtId="164" fontId="8" fillId="13" borderId="30" xfId="0" applyNumberFormat="1" applyFont="1" applyFill="1" applyBorder="1"/>
    <xf numFmtId="164" fontId="8" fillId="13" borderId="31" xfId="0" applyNumberFormat="1" applyFont="1" applyFill="1" applyBorder="1"/>
    <xf numFmtId="164" fontId="8" fillId="13" borderId="32" xfId="0" applyNumberFormat="1" applyFont="1" applyFill="1" applyBorder="1"/>
    <xf numFmtId="164" fontId="8" fillId="13" borderId="33" xfId="0" applyNumberFormat="1" applyFont="1" applyFill="1" applyBorder="1"/>
    <xf numFmtId="164" fontId="8" fillId="13" borderId="6" xfId="0" applyNumberFormat="1" applyFont="1" applyFill="1" applyBorder="1"/>
    <xf numFmtId="164" fontId="8" fillId="9" borderId="34" xfId="0" applyNumberFormat="1" applyFont="1" applyFill="1" applyBorder="1" applyProtection="1"/>
    <xf numFmtId="164" fontId="0" fillId="13" borderId="6" xfId="1" applyNumberFormat="1" applyFont="1" applyFill="1" applyBorder="1"/>
    <xf numFmtId="164" fontId="8" fillId="13" borderId="34" xfId="0" applyNumberFormat="1" applyFont="1" applyFill="1" applyBorder="1" applyProtection="1"/>
    <xf numFmtId="164" fontId="8" fillId="13" borderId="34" xfId="0" applyNumberFormat="1" applyFont="1" applyFill="1" applyBorder="1"/>
    <xf numFmtId="164" fontId="8" fillId="13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7" borderId="37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topLeftCell="A31" zoomScale="79" zoomScaleNormal="79" workbookViewId="0">
      <selection activeCell="X54" sqref="X54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6" customWidth="1"/>
  </cols>
  <sheetData>
    <row r="1" spans="1:23" ht="26.2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3" ht="9.75" customHeight="1" thickBot="1" x14ac:dyDescent="0.3">
      <c r="A2" s="7"/>
      <c r="B2" s="8"/>
      <c r="C2" s="8"/>
      <c r="D2" s="8"/>
      <c r="E2" s="8"/>
      <c r="F2" s="8"/>
      <c r="G2" s="8"/>
      <c r="H2" s="8"/>
      <c r="I2" s="9"/>
      <c r="J2" s="4"/>
      <c r="K2" s="4"/>
      <c r="L2" s="5"/>
      <c r="M2" s="10"/>
      <c r="N2" s="10"/>
      <c r="O2" s="10"/>
      <c r="P2" s="10"/>
      <c r="Q2" s="10"/>
      <c r="R2" s="10"/>
      <c r="S2" s="10"/>
      <c r="T2" s="10"/>
      <c r="U2" s="10"/>
      <c r="V2" s="5"/>
      <c r="W2"/>
    </row>
    <row r="3" spans="1:23" ht="27" thickBot="1" x14ac:dyDescent="0.3">
      <c r="A3" s="11"/>
      <c r="B3" s="12"/>
      <c r="C3" s="12"/>
      <c r="D3" s="13">
        <v>2019</v>
      </c>
      <c r="E3" s="13"/>
      <c r="F3" s="13"/>
      <c r="G3" s="13"/>
      <c r="H3" s="13"/>
      <c r="I3" s="14"/>
      <c r="J3" s="15"/>
      <c r="K3" s="15"/>
      <c r="L3" s="5"/>
      <c r="M3" s="10"/>
      <c r="N3" s="10"/>
      <c r="O3" s="10"/>
      <c r="P3" s="10"/>
      <c r="Q3" s="10"/>
      <c r="R3" s="10"/>
      <c r="S3" s="10"/>
      <c r="T3" s="10"/>
      <c r="U3" s="6"/>
      <c r="W3"/>
    </row>
    <row r="4" spans="1:23" ht="16.5" customHeight="1" thickBot="1" x14ac:dyDescent="0.3">
      <c r="A4" s="16"/>
      <c r="B4" s="17"/>
      <c r="C4" s="18"/>
      <c r="D4" s="19" t="s">
        <v>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/>
      <c r="R4" s="22"/>
      <c r="S4" s="23"/>
      <c r="T4" s="24"/>
      <c r="W4"/>
    </row>
    <row r="5" spans="1:23" ht="69" customHeight="1" thickBot="1" x14ac:dyDescent="0.45">
      <c r="A5" s="25" t="s">
        <v>2</v>
      </c>
      <c r="B5" s="26" t="s">
        <v>3</v>
      </c>
      <c r="C5" s="27"/>
      <c r="D5" s="28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30" t="s">
        <v>9</v>
      </c>
      <c r="J5" s="28" t="s">
        <v>10</v>
      </c>
      <c r="K5" s="31" t="s">
        <v>11</v>
      </c>
      <c r="L5" s="32" t="s">
        <v>12</v>
      </c>
      <c r="M5" s="31" t="s">
        <v>13</v>
      </c>
      <c r="N5" s="33" t="s">
        <v>14</v>
      </c>
      <c r="O5" s="34"/>
      <c r="P5" s="35" t="s">
        <v>15</v>
      </c>
      <c r="Q5" s="36" t="s">
        <v>16</v>
      </c>
      <c r="R5" s="37" t="s">
        <v>17</v>
      </c>
      <c r="S5" s="33" t="s">
        <v>14</v>
      </c>
      <c r="T5" s="34"/>
      <c r="W5"/>
    </row>
    <row r="6" spans="1:23" ht="15.75" customHeight="1" thickBot="1" x14ac:dyDescent="0.3">
      <c r="A6" s="38" t="s">
        <v>18</v>
      </c>
      <c r="B6" s="39" t="s">
        <v>19</v>
      </c>
      <c r="C6" s="39"/>
      <c r="D6" s="40" t="s">
        <v>20</v>
      </c>
      <c r="E6" s="40" t="s">
        <v>21</v>
      </c>
      <c r="F6" s="40" t="s">
        <v>21</v>
      </c>
      <c r="G6" s="40" t="s">
        <v>21</v>
      </c>
      <c r="H6" s="40" t="s">
        <v>21</v>
      </c>
      <c r="I6" s="41" t="s">
        <v>22</v>
      </c>
      <c r="J6" s="40"/>
      <c r="K6" s="42" t="s">
        <v>23</v>
      </c>
      <c r="L6" s="43" t="s">
        <v>24</v>
      </c>
      <c r="M6" s="43" t="s">
        <v>25</v>
      </c>
      <c r="N6" s="44" t="s">
        <v>26</v>
      </c>
      <c r="O6" s="45" t="s">
        <v>27</v>
      </c>
      <c r="P6" s="46"/>
      <c r="Q6" s="47"/>
      <c r="R6" s="48"/>
      <c r="S6" s="44" t="s">
        <v>26</v>
      </c>
      <c r="T6" s="45" t="s">
        <v>27</v>
      </c>
      <c r="U6" s="49"/>
      <c r="W6"/>
    </row>
    <row r="7" spans="1:23" x14ac:dyDescent="0.25">
      <c r="A7" s="50">
        <v>43770</v>
      </c>
      <c r="B7" s="51" t="s">
        <v>28</v>
      </c>
      <c r="C7" s="51"/>
      <c r="D7" s="52">
        <v>0</v>
      </c>
      <c r="E7" s="52">
        <v>0.2</v>
      </c>
      <c r="F7" s="52">
        <v>0</v>
      </c>
      <c r="G7" s="52">
        <v>0</v>
      </c>
      <c r="H7" s="52">
        <v>0</v>
      </c>
      <c r="I7" s="52">
        <v>0</v>
      </c>
      <c r="J7" s="53">
        <v>0</v>
      </c>
      <c r="K7" s="54">
        <f t="shared" ref="K7:K36" si="0">SUM(D7:I7)</f>
        <v>0.2</v>
      </c>
      <c r="L7" s="55">
        <v>0.17699999999999999</v>
      </c>
      <c r="M7" s="54">
        <f t="shared" ref="M7:M36" si="1">+K7-L7</f>
        <v>2.300000000000002E-2</v>
      </c>
      <c r="N7" s="52">
        <v>0</v>
      </c>
      <c r="O7" s="52">
        <v>3.0289999999999999</v>
      </c>
      <c r="P7" s="56">
        <f t="shared" ref="P7:P36" si="2">SUM(M7:O7)</f>
        <v>3.052</v>
      </c>
      <c r="Q7" s="57">
        <v>0.69</v>
      </c>
      <c r="R7" s="56">
        <f t="shared" ref="R7:R36" si="3">+P7-Q7</f>
        <v>2.3620000000000001</v>
      </c>
      <c r="S7" s="52">
        <v>0</v>
      </c>
      <c r="T7" s="58">
        <v>3.0289999999999999</v>
      </c>
      <c r="U7" s="59"/>
      <c r="W7"/>
    </row>
    <row r="8" spans="1:23" x14ac:dyDescent="0.25">
      <c r="A8" s="60">
        <f>1+A7</f>
        <v>43771</v>
      </c>
      <c r="B8" s="61" t="s">
        <v>29</v>
      </c>
      <c r="C8" s="61"/>
      <c r="D8" s="62">
        <v>0</v>
      </c>
      <c r="E8" s="62">
        <v>0.79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64">
        <f t="shared" si="0"/>
        <v>0.79</v>
      </c>
      <c r="L8" s="65">
        <v>0.17499999999999999</v>
      </c>
      <c r="M8" s="64">
        <f t="shared" si="1"/>
        <v>0.61499999999999999</v>
      </c>
      <c r="N8" s="62">
        <v>0</v>
      </c>
      <c r="O8" s="62">
        <v>3.0619999999999998</v>
      </c>
      <c r="P8" s="66">
        <f t="shared" si="2"/>
        <v>3.6769999999999996</v>
      </c>
      <c r="Q8" s="67">
        <v>0.68</v>
      </c>
      <c r="R8" s="66">
        <f t="shared" si="3"/>
        <v>2.9969999999999994</v>
      </c>
      <c r="S8" s="62">
        <v>0</v>
      </c>
      <c r="T8" s="68">
        <v>3.0619999999999998</v>
      </c>
      <c r="U8" s="59"/>
      <c r="W8"/>
    </row>
    <row r="9" spans="1:23" x14ac:dyDescent="0.25">
      <c r="A9" s="60">
        <f t="shared" ref="A9:A36" si="4">1+A8</f>
        <v>43772</v>
      </c>
      <c r="B9" s="61" t="s">
        <v>30</v>
      </c>
      <c r="C9" s="61"/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64">
        <f t="shared" si="0"/>
        <v>0</v>
      </c>
      <c r="L9" s="65">
        <v>0.185</v>
      </c>
      <c r="M9" s="64">
        <f t="shared" si="1"/>
        <v>-0.185</v>
      </c>
      <c r="N9" s="62">
        <v>0</v>
      </c>
      <c r="O9" s="62">
        <v>3.1989999999999998</v>
      </c>
      <c r="P9" s="66">
        <f t="shared" si="2"/>
        <v>3.0139999999999998</v>
      </c>
      <c r="Q9" s="67">
        <v>0.67</v>
      </c>
      <c r="R9" s="66">
        <f t="shared" si="3"/>
        <v>2.3439999999999999</v>
      </c>
      <c r="S9" s="62">
        <v>0</v>
      </c>
      <c r="T9" s="68">
        <v>3.1989999999999998</v>
      </c>
      <c r="U9" s="59"/>
      <c r="W9"/>
    </row>
    <row r="10" spans="1:23" x14ac:dyDescent="0.25">
      <c r="A10" s="60">
        <f t="shared" si="4"/>
        <v>43773</v>
      </c>
      <c r="B10" s="61" t="s">
        <v>31</v>
      </c>
      <c r="C10" s="61"/>
      <c r="D10" s="62">
        <v>0</v>
      </c>
      <c r="E10" s="62">
        <v>0</v>
      </c>
      <c r="F10" s="62">
        <v>0</v>
      </c>
      <c r="G10" s="62">
        <v>0.24299999999999999</v>
      </c>
      <c r="H10" s="62">
        <v>0</v>
      </c>
      <c r="I10" s="62">
        <v>2.3439999999999999</v>
      </c>
      <c r="J10" s="63">
        <v>0</v>
      </c>
      <c r="K10" s="64">
        <f t="shared" si="0"/>
        <v>2.5869999999999997</v>
      </c>
      <c r="L10" s="65">
        <v>0.17699999999999999</v>
      </c>
      <c r="M10" s="64">
        <f t="shared" si="1"/>
        <v>2.4099999999999997</v>
      </c>
      <c r="N10" s="62">
        <v>0</v>
      </c>
      <c r="O10" s="62">
        <v>3.1139999999999999</v>
      </c>
      <c r="P10" s="66">
        <f t="shared" si="2"/>
        <v>5.5239999999999991</v>
      </c>
      <c r="Q10" s="67">
        <v>0.67</v>
      </c>
      <c r="R10" s="66">
        <f t="shared" si="3"/>
        <v>4.8539999999999992</v>
      </c>
      <c r="S10" s="62">
        <v>0</v>
      </c>
      <c r="T10" s="68">
        <v>3.1139999999999999</v>
      </c>
      <c r="U10" s="59"/>
      <c r="W10"/>
    </row>
    <row r="11" spans="1:23" x14ac:dyDescent="0.25">
      <c r="A11" s="60">
        <f t="shared" si="4"/>
        <v>43774</v>
      </c>
      <c r="B11" s="61" t="s">
        <v>32</v>
      </c>
      <c r="C11" s="61"/>
      <c r="D11" s="62">
        <v>0</v>
      </c>
      <c r="E11" s="62">
        <v>0</v>
      </c>
      <c r="F11" s="62">
        <v>0</v>
      </c>
      <c r="G11" s="62">
        <v>0.72</v>
      </c>
      <c r="H11" s="62">
        <v>0</v>
      </c>
      <c r="I11" s="62">
        <v>4.8479999999999999</v>
      </c>
      <c r="J11" s="63">
        <v>0</v>
      </c>
      <c r="K11" s="64">
        <f t="shared" si="0"/>
        <v>5.5679999999999996</v>
      </c>
      <c r="L11" s="65">
        <v>0.17699999999999999</v>
      </c>
      <c r="M11" s="64">
        <f t="shared" si="1"/>
        <v>5.391</v>
      </c>
      <c r="N11" s="62">
        <v>0</v>
      </c>
      <c r="O11" s="62">
        <v>3.1379999999999999</v>
      </c>
      <c r="P11" s="66">
        <f t="shared" si="2"/>
        <v>8.5289999999999999</v>
      </c>
      <c r="Q11" s="67">
        <v>0.69</v>
      </c>
      <c r="R11" s="66">
        <f t="shared" si="3"/>
        <v>7.8390000000000004</v>
      </c>
      <c r="S11" s="62">
        <v>0</v>
      </c>
      <c r="T11" s="68">
        <v>3.1379999999999999</v>
      </c>
      <c r="U11" s="59"/>
      <c r="W11"/>
    </row>
    <row r="12" spans="1:23" x14ac:dyDescent="0.25">
      <c r="A12" s="60">
        <f t="shared" si="4"/>
        <v>43775</v>
      </c>
      <c r="B12" s="61" t="s">
        <v>33</v>
      </c>
      <c r="C12" s="61"/>
      <c r="D12" s="62">
        <v>0</v>
      </c>
      <c r="E12" s="62">
        <v>0</v>
      </c>
      <c r="F12" s="62">
        <v>0</v>
      </c>
      <c r="G12" s="62">
        <v>0.38400000000000001</v>
      </c>
      <c r="H12" s="62">
        <v>0</v>
      </c>
      <c r="I12" s="62">
        <v>2.512</v>
      </c>
      <c r="J12" s="63">
        <v>0</v>
      </c>
      <c r="K12" s="64">
        <f t="shared" si="0"/>
        <v>2.8959999999999999</v>
      </c>
      <c r="L12" s="65">
        <v>0.17599999999999999</v>
      </c>
      <c r="M12" s="64">
        <f t="shared" si="1"/>
        <v>2.7199999999999998</v>
      </c>
      <c r="N12" s="62">
        <v>0</v>
      </c>
      <c r="O12" s="62">
        <v>3.121</v>
      </c>
      <c r="P12" s="66">
        <f t="shared" si="2"/>
        <v>5.8409999999999993</v>
      </c>
      <c r="Q12" s="67">
        <v>0.71</v>
      </c>
      <c r="R12" s="66">
        <f t="shared" si="3"/>
        <v>5.1309999999999993</v>
      </c>
      <c r="S12" s="62">
        <v>0</v>
      </c>
      <c r="T12" s="68">
        <v>3.121</v>
      </c>
      <c r="U12" s="59"/>
      <c r="W12"/>
    </row>
    <row r="13" spans="1:23" x14ac:dyDescent="0.25">
      <c r="A13" s="60">
        <f t="shared" si="4"/>
        <v>43776</v>
      </c>
      <c r="B13" s="61" t="s">
        <v>34</v>
      </c>
      <c r="C13" s="61"/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3">
        <v>0</v>
      </c>
      <c r="K13" s="64">
        <f t="shared" si="0"/>
        <v>0</v>
      </c>
      <c r="L13" s="65">
        <v>0.17699999999999999</v>
      </c>
      <c r="M13" s="64">
        <f t="shared" si="1"/>
        <v>-0.17699999999999999</v>
      </c>
      <c r="N13" s="62">
        <v>0</v>
      </c>
      <c r="O13" s="62">
        <v>3.101</v>
      </c>
      <c r="P13" s="66">
        <f t="shared" si="2"/>
        <v>2.9239999999999999</v>
      </c>
      <c r="Q13" s="67">
        <v>0.22</v>
      </c>
      <c r="R13" s="66">
        <f t="shared" si="3"/>
        <v>2.7039999999999997</v>
      </c>
      <c r="S13" s="62">
        <v>0</v>
      </c>
      <c r="T13" s="68">
        <v>3.101</v>
      </c>
      <c r="U13" s="59"/>
      <c r="W13"/>
    </row>
    <row r="14" spans="1:23" x14ac:dyDescent="0.25">
      <c r="A14" s="60">
        <f t="shared" si="4"/>
        <v>43777</v>
      </c>
      <c r="B14" s="61" t="s">
        <v>28</v>
      </c>
      <c r="C14" s="61"/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3">
        <v>0</v>
      </c>
      <c r="K14" s="64">
        <f t="shared" si="0"/>
        <v>0</v>
      </c>
      <c r="L14" s="65">
        <v>0.17799999999999999</v>
      </c>
      <c r="M14" s="64">
        <f t="shared" si="1"/>
        <v>-0.17799999999999999</v>
      </c>
      <c r="N14" s="62">
        <v>0</v>
      </c>
      <c r="O14" s="62">
        <v>3.1440000000000001</v>
      </c>
      <c r="P14" s="66">
        <f t="shared" si="2"/>
        <v>2.9660000000000002</v>
      </c>
      <c r="Q14" s="67">
        <v>0.7</v>
      </c>
      <c r="R14" s="66">
        <f t="shared" si="3"/>
        <v>2.266</v>
      </c>
      <c r="S14" s="62">
        <v>0</v>
      </c>
      <c r="T14" s="68">
        <v>3.1440000000000001</v>
      </c>
      <c r="U14" s="59"/>
      <c r="W14"/>
    </row>
    <row r="15" spans="1:23" x14ac:dyDescent="0.25">
      <c r="A15" s="60">
        <f t="shared" si="4"/>
        <v>43778</v>
      </c>
      <c r="B15" s="61" t="s">
        <v>29</v>
      </c>
      <c r="C15" s="61"/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3">
        <v>0</v>
      </c>
      <c r="K15" s="64">
        <f t="shared" si="0"/>
        <v>0</v>
      </c>
      <c r="L15" s="65">
        <v>0.17699999999999999</v>
      </c>
      <c r="M15" s="64">
        <f t="shared" si="1"/>
        <v>-0.17699999999999999</v>
      </c>
      <c r="N15" s="62">
        <v>0</v>
      </c>
      <c r="O15" s="62">
        <v>3.113</v>
      </c>
      <c r="P15" s="66">
        <f t="shared" si="2"/>
        <v>2.9359999999999999</v>
      </c>
      <c r="Q15" s="67">
        <v>0.69</v>
      </c>
      <c r="R15" s="66">
        <f t="shared" si="3"/>
        <v>2.246</v>
      </c>
      <c r="S15" s="62">
        <v>0</v>
      </c>
      <c r="T15" s="68">
        <v>3.113</v>
      </c>
      <c r="U15" s="59"/>
      <c r="W15"/>
    </row>
    <row r="16" spans="1:23" x14ac:dyDescent="0.25">
      <c r="A16" s="60">
        <f t="shared" si="4"/>
        <v>43779</v>
      </c>
      <c r="B16" s="61" t="s">
        <v>30</v>
      </c>
      <c r="C16" s="61"/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3">
        <v>0</v>
      </c>
      <c r="K16" s="64">
        <f t="shared" si="0"/>
        <v>0</v>
      </c>
      <c r="L16" s="65">
        <v>0.17599999999999999</v>
      </c>
      <c r="M16" s="64">
        <f t="shared" si="1"/>
        <v>-0.17599999999999999</v>
      </c>
      <c r="N16" s="62">
        <v>0</v>
      </c>
      <c r="O16" s="62">
        <v>3.1030000000000002</v>
      </c>
      <c r="P16" s="66">
        <f t="shared" si="2"/>
        <v>2.927</v>
      </c>
      <c r="Q16" s="67">
        <v>0.68</v>
      </c>
      <c r="R16" s="66">
        <f t="shared" si="3"/>
        <v>2.2469999999999999</v>
      </c>
      <c r="S16" s="62">
        <v>0</v>
      </c>
      <c r="T16" s="68">
        <v>3.1030000000000002</v>
      </c>
      <c r="U16" s="59"/>
      <c r="W16"/>
    </row>
    <row r="17" spans="1:23" x14ac:dyDescent="0.25">
      <c r="A17" s="60">
        <f t="shared" si="4"/>
        <v>43780</v>
      </c>
      <c r="B17" s="61" t="s">
        <v>31</v>
      </c>
      <c r="C17" s="61"/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3">
        <v>0</v>
      </c>
      <c r="K17" s="64">
        <f t="shared" si="0"/>
        <v>0</v>
      </c>
      <c r="L17" s="65">
        <v>0.17699999999999999</v>
      </c>
      <c r="M17" s="64">
        <f t="shared" si="1"/>
        <v>-0.17699999999999999</v>
      </c>
      <c r="N17" s="62">
        <v>0</v>
      </c>
      <c r="O17" s="62">
        <v>1.9</v>
      </c>
      <c r="P17" s="66">
        <f t="shared" si="2"/>
        <v>1.7229999999999999</v>
      </c>
      <c r="Q17" s="67">
        <v>0.68</v>
      </c>
      <c r="R17" s="66">
        <f t="shared" si="3"/>
        <v>1.0429999999999997</v>
      </c>
      <c r="S17" s="62">
        <v>0</v>
      </c>
      <c r="T17" s="68">
        <v>1.9</v>
      </c>
      <c r="U17" s="59"/>
      <c r="W17"/>
    </row>
    <row r="18" spans="1:23" x14ac:dyDescent="0.25">
      <c r="A18" s="60">
        <f t="shared" si="4"/>
        <v>43781</v>
      </c>
      <c r="B18" s="61" t="s">
        <v>32</v>
      </c>
      <c r="C18" s="61"/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2.839</v>
      </c>
      <c r="J18" s="63">
        <v>0</v>
      </c>
      <c r="K18" s="64">
        <f t="shared" si="0"/>
        <v>2.839</v>
      </c>
      <c r="L18" s="65">
        <v>0.17499999999999999</v>
      </c>
      <c r="M18" s="64">
        <f t="shared" si="1"/>
        <v>2.6640000000000001</v>
      </c>
      <c r="N18" s="62">
        <v>0</v>
      </c>
      <c r="O18" s="62">
        <v>3</v>
      </c>
      <c r="P18" s="66">
        <f t="shared" si="2"/>
        <v>5.6639999999999997</v>
      </c>
      <c r="Q18" s="67">
        <v>0.56999999999999995</v>
      </c>
      <c r="R18" s="66">
        <f t="shared" si="3"/>
        <v>5.0939999999999994</v>
      </c>
      <c r="S18" s="62">
        <v>0</v>
      </c>
      <c r="T18" s="68">
        <v>3</v>
      </c>
      <c r="U18" s="59"/>
      <c r="W18"/>
    </row>
    <row r="19" spans="1:23" x14ac:dyDescent="0.25">
      <c r="A19" s="60">
        <f t="shared" si="4"/>
        <v>43782</v>
      </c>
      <c r="B19" s="61" t="s">
        <v>33</v>
      </c>
      <c r="C19" s="61"/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4.7610000000000001</v>
      </c>
      <c r="J19" s="63">
        <v>0</v>
      </c>
      <c r="K19" s="64">
        <f t="shared" si="0"/>
        <v>4.7610000000000001</v>
      </c>
      <c r="L19" s="65">
        <v>0.17699999999999999</v>
      </c>
      <c r="M19" s="64">
        <f t="shared" si="1"/>
        <v>4.5840000000000005</v>
      </c>
      <c r="N19" s="62">
        <v>0</v>
      </c>
      <c r="O19" s="62">
        <v>2.41</v>
      </c>
      <c r="P19" s="66">
        <f t="shared" si="2"/>
        <v>6.9940000000000007</v>
      </c>
      <c r="Q19" s="67">
        <v>0.51</v>
      </c>
      <c r="R19" s="66">
        <f t="shared" si="3"/>
        <v>6.4840000000000009</v>
      </c>
      <c r="S19" s="62">
        <v>0</v>
      </c>
      <c r="T19" s="68">
        <v>2.41</v>
      </c>
      <c r="U19" s="59"/>
      <c r="W19"/>
    </row>
    <row r="20" spans="1:23" x14ac:dyDescent="0.25">
      <c r="A20" s="60">
        <f t="shared" si="4"/>
        <v>43783</v>
      </c>
      <c r="B20" s="61" t="s">
        <v>34</v>
      </c>
      <c r="C20" s="61"/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2.8330000000000002</v>
      </c>
      <c r="J20" s="63">
        <v>0</v>
      </c>
      <c r="K20" s="64">
        <f t="shared" si="0"/>
        <v>2.8330000000000002</v>
      </c>
      <c r="L20" s="65">
        <v>0.17699999999999999</v>
      </c>
      <c r="M20" s="64">
        <f t="shared" si="1"/>
        <v>2.6560000000000001</v>
      </c>
      <c r="N20" s="62">
        <v>0</v>
      </c>
      <c r="O20" s="62">
        <v>2.41</v>
      </c>
      <c r="P20" s="66">
        <f t="shared" si="2"/>
        <v>5.0660000000000007</v>
      </c>
      <c r="Q20" s="67">
        <v>0.53</v>
      </c>
      <c r="R20" s="66">
        <f t="shared" si="3"/>
        <v>4.5360000000000005</v>
      </c>
      <c r="S20" s="62">
        <v>0</v>
      </c>
      <c r="T20" s="68">
        <v>2.41</v>
      </c>
      <c r="U20" s="59"/>
      <c r="W20"/>
    </row>
    <row r="21" spans="1:23" x14ac:dyDescent="0.25">
      <c r="A21" s="60">
        <f t="shared" si="4"/>
        <v>43784</v>
      </c>
      <c r="B21" s="61" t="s">
        <v>28</v>
      </c>
      <c r="C21" s="61"/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3">
        <v>0</v>
      </c>
      <c r="K21" s="64">
        <f t="shared" si="0"/>
        <v>0</v>
      </c>
      <c r="L21" s="65">
        <v>0.17699999999999999</v>
      </c>
      <c r="M21" s="64">
        <f t="shared" si="1"/>
        <v>-0.17699999999999999</v>
      </c>
      <c r="N21" s="62">
        <v>0</v>
      </c>
      <c r="O21" s="62">
        <v>0.97599999999999998</v>
      </c>
      <c r="P21" s="66">
        <f t="shared" si="2"/>
        <v>0.79899999999999993</v>
      </c>
      <c r="Q21" s="67">
        <v>0.53</v>
      </c>
      <c r="R21" s="66">
        <f t="shared" si="3"/>
        <v>0.26899999999999991</v>
      </c>
      <c r="S21" s="62">
        <v>0</v>
      </c>
      <c r="T21" s="68">
        <v>0.97599999999999998</v>
      </c>
      <c r="U21" s="59"/>
      <c r="W21"/>
    </row>
    <row r="22" spans="1:23" x14ac:dyDescent="0.25">
      <c r="A22" s="60">
        <f t="shared" si="4"/>
        <v>43785</v>
      </c>
      <c r="B22" s="61" t="s">
        <v>29</v>
      </c>
      <c r="C22" s="61"/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3">
        <v>0</v>
      </c>
      <c r="K22" s="64">
        <f t="shared" si="0"/>
        <v>0</v>
      </c>
      <c r="L22" s="65">
        <v>0.17699999999999999</v>
      </c>
      <c r="M22" s="64">
        <f t="shared" si="1"/>
        <v>-0.17699999999999999</v>
      </c>
      <c r="N22" s="62">
        <v>0</v>
      </c>
      <c r="O22" s="62">
        <v>2.4870000000000001</v>
      </c>
      <c r="P22" s="66">
        <f t="shared" si="2"/>
        <v>2.31</v>
      </c>
      <c r="Q22" s="67">
        <v>0.56000000000000005</v>
      </c>
      <c r="R22" s="66">
        <f t="shared" si="3"/>
        <v>1.75</v>
      </c>
      <c r="S22" s="62">
        <v>0</v>
      </c>
      <c r="T22" s="68">
        <v>2.4870000000000001</v>
      </c>
      <c r="U22" s="59"/>
      <c r="W22"/>
    </row>
    <row r="23" spans="1:23" x14ac:dyDescent="0.25">
      <c r="A23" s="60">
        <f t="shared" si="4"/>
        <v>43786</v>
      </c>
      <c r="B23" s="61" t="s">
        <v>30</v>
      </c>
      <c r="C23" s="61"/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3">
        <v>0</v>
      </c>
      <c r="K23" s="64">
        <f t="shared" si="0"/>
        <v>0</v>
      </c>
      <c r="L23" s="65">
        <v>0.17699999999999999</v>
      </c>
      <c r="M23" s="64">
        <f t="shared" si="1"/>
        <v>-0.17699999999999999</v>
      </c>
      <c r="N23" s="62">
        <v>0</v>
      </c>
      <c r="O23" s="62">
        <v>3</v>
      </c>
      <c r="P23" s="66">
        <f t="shared" si="2"/>
        <v>2.823</v>
      </c>
      <c r="Q23" s="67">
        <v>0.56999999999999995</v>
      </c>
      <c r="R23" s="66">
        <f t="shared" si="3"/>
        <v>2.2530000000000001</v>
      </c>
      <c r="S23" s="62">
        <v>0</v>
      </c>
      <c r="T23" s="68">
        <v>3</v>
      </c>
      <c r="U23" s="59"/>
      <c r="W23"/>
    </row>
    <row r="24" spans="1:23" x14ac:dyDescent="0.25">
      <c r="A24" s="60">
        <f t="shared" si="4"/>
        <v>43787</v>
      </c>
      <c r="B24" s="61" t="s">
        <v>31</v>
      </c>
      <c r="C24" s="61"/>
      <c r="D24" s="62">
        <v>0.13600000000000001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3">
        <v>0</v>
      </c>
      <c r="K24" s="64">
        <f t="shared" si="0"/>
        <v>0.13600000000000001</v>
      </c>
      <c r="L24" s="65">
        <v>0.17799999999999999</v>
      </c>
      <c r="M24" s="64">
        <f t="shared" si="1"/>
        <v>-4.1999999999999982E-2</v>
      </c>
      <c r="N24" s="62">
        <v>0</v>
      </c>
      <c r="O24" s="62">
        <v>3</v>
      </c>
      <c r="P24" s="66">
        <f t="shared" si="2"/>
        <v>2.9580000000000002</v>
      </c>
      <c r="Q24" s="67">
        <v>0.56999999999999995</v>
      </c>
      <c r="R24" s="66">
        <f t="shared" si="3"/>
        <v>2.3880000000000003</v>
      </c>
      <c r="S24" s="62">
        <v>0</v>
      </c>
      <c r="T24" s="68">
        <v>3</v>
      </c>
      <c r="U24" s="59"/>
      <c r="W24"/>
    </row>
    <row r="25" spans="1:23" x14ac:dyDescent="0.25">
      <c r="A25" s="60">
        <f t="shared" si="4"/>
        <v>43788</v>
      </c>
      <c r="B25" s="61" t="s">
        <v>32</v>
      </c>
      <c r="C25" s="61"/>
      <c r="D25" s="62">
        <v>1.135</v>
      </c>
      <c r="E25" s="62">
        <v>0</v>
      </c>
      <c r="F25" s="62">
        <v>0</v>
      </c>
      <c r="G25" s="62">
        <v>0</v>
      </c>
      <c r="H25" s="62">
        <v>0</v>
      </c>
      <c r="I25" s="62">
        <v>1.4259999999999999</v>
      </c>
      <c r="J25" s="63">
        <v>0</v>
      </c>
      <c r="K25" s="64">
        <f t="shared" si="0"/>
        <v>2.5609999999999999</v>
      </c>
      <c r="L25" s="65">
        <v>0.17499999999999999</v>
      </c>
      <c r="M25" s="64">
        <f t="shared" si="1"/>
        <v>2.3860000000000001</v>
      </c>
      <c r="N25" s="62">
        <v>0</v>
      </c>
      <c r="O25" s="62">
        <v>3</v>
      </c>
      <c r="P25" s="66">
        <f t="shared" si="2"/>
        <v>5.3860000000000001</v>
      </c>
      <c r="Q25" s="67">
        <v>0.56999999999999995</v>
      </c>
      <c r="R25" s="66">
        <f t="shared" si="3"/>
        <v>4.8159999999999998</v>
      </c>
      <c r="S25" s="62">
        <v>0</v>
      </c>
      <c r="T25" s="68">
        <v>3</v>
      </c>
      <c r="U25" s="59"/>
      <c r="W25"/>
    </row>
    <row r="26" spans="1:23" x14ac:dyDescent="0.25">
      <c r="A26" s="60">
        <f t="shared" si="4"/>
        <v>43789</v>
      </c>
      <c r="B26" s="61" t="s">
        <v>33</v>
      </c>
      <c r="C26" s="61"/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5.09</v>
      </c>
      <c r="J26" s="63">
        <v>0</v>
      </c>
      <c r="K26" s="64">
        <f t="shared" si="0"/>
        <v>5.09</v>
      </c>
      <c r="L26" s="65">
        <v>0.17499999999999999</v>
      </c>
      <c r="M26" s="64">
        <f t="shared" si="1"/>
        <v>4.915</v>
      </c>
      <c r="N26" s="62">
        <v>0</v>
      </c>
      <c r="O26" s="62">
        <v>3.03</v>
      </c>
      <c r="P26" s="66">
        <f t="shared" si="2"/>
        <v>7.9450000000000003</v>
      </c>
      <c r="Q26" s="67">
        <v>0.57999999999999996</v>
      </c>
      <c r="R26" s="66">
        <f t="shared" si="3"/>
        <v>7.3650000000000002</v>
      </c>
      <c r="S26" s="62">
        <v>0</v>
      </c>
      <c r="T26" s="68">
        <v>3.03</v>
      </c>
      <c r="U26" s="59"/>
      <c r="W26"/>
    </row>
    <row r="27" spans="1:23" x14ac:dyDescent="0.25">
      <c r="A27" s="60">
        <f t="shared" si="4"/>
        <v>43790</v>
      </c>
      <c r="B27" s="61" t="s">
        <v>34</v>
      </c>
      <c r="C27" s="61"/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2.5</v>
      </c>
      <c r="J27" s="63">
        <v>0</v>
      </c>
      <c r="K27" s="64">
        <f t="shared" si="0"/>
        <v>2.5</v>
      </c>
      <c r="L27" s="65">
        <v>0.17799999999999999</v>
      </c>
      <c r="M27" s="64">
        <f t="shared" si="1"/>
        <v>2.3220000000000001</v>
      </c>
      <c r="N27" s="62">
        <v>0</v>
      </c>
      <c r="O27" s="62">
        <v>3.03</v>
      </c>
      <c r="P27" s="66">
        <f t="shared" si="2"/>
        <v>5.3520000000000003</v>
      </c>
      <c r="Q27" s="67">
        <v>0.59</v>
      </c>
      <c r="R27" s="66">
        <f t="shared" si="3"/>
        <v>4.7620000000000005</v>
      </c>
      <c r="S27" s="62">
        <v>0</v>
      </c>
      <c r="T27" s="68">
        <v>3.03</v>
      </c>
      <c r="U27" s="59"/>
      <c r="W27"/>
    </row>
    <row r="28" spans="1:23" x14ac:dyDescent="0.25">
      <c r="A28" s="60">
        <f t="shared" si="4"/>
        <v>43791</v>
      </c>
      <c r="B28" s="61" t="s">
        <v>28</v>
      </c>
      <c r="C28" s="61"/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3">
        <v>0</v>
      </c>
      <c r="K28" s="64">
        <f t="shared" si="0"/>
        <v>0</v>
      </c>
      <c r="L28" s="65">
        <v>0.17799999999999999</v>
      </c>
      <c r="M28" s="64">
        <f t="shared" si="1"/>
        <v>-0.17799999999999999</v>
      </c>
      <c r="N28" s="62">
        <v>0</v>
      </c>
      <c r="O28" s="62">
        <v>3.03</v>
      </c>
      <c r="P28" s="66">
        <f t="shared" si="2"/>
        <v>2.8519999999999999</v>
      </c>
      <c r="Q28" s="67">
        <v>0.59</v>
      </c>
      <c r="R28" s="66">
        <f t="shared" si="3"/>
        <v>2.262</v>
      </c>
      <c r="S28" s="62">
        <v>0</v>
      </c>
      <c r="T28" s="68">
        <v>3.03</v>
      </c>
      <c r="U28" s="59"/>
      <c r="W28"/>
    </row>
    <row r="29" spans="1:23" x14ac:dyDescent="0.25">
      <c r="A29" s="60">
        <f t="shared" si="4"/>
        <v>43792</v>
      </c>
      <c r="B29" s="61" t="s">
        <v>29</v>
      </c>
      <c r="C29" s="61"/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3">
        <v>0</v>
      </c>
      <c r="K29" s="64">
        <f t="shared" si="0"/>
        <v>0</v>
      </c>
      <c r="L29" s="65">
        <v>0.17799999999999999</v>
      </c>
      <c r="M29" s="64">
        <f t="shared" si="1"/>
        <v>-0.17799999999999999</v>
      </c>
      <c r="N29" s="62">
        <v>0</v>
      </c>
      <c r="O29" s="62">
        <v>3.03</v>
      </c>
      <c r="P29" s="66">
        <f t="shared" si="2"/>
        <v>2.8519999999999999</v>
      </c>
      <c r="Q29" s="67">
        <v>0.57999999999999996</v>
      </c>
      <c r="R29" s="66">
        <f t="shared" si="3"/>
        <v>2.2719999999999998</v>
      </c>
      <c r="S29" s="62">
        <v>0</v>
      </c>
      <c r="T29" s="68">
        <v>3.03</v>
      </c>
      <c r="U29" s="59"/>
      <c r="W29"/>
    </row>
    <row r="30" spans="1:23" x14ac:dyDescent="0.25">
      <c r="A30" s="60">
        <f t="shared" si="4"/>
        <v>43793</v>
      </c>
      <c r="B30" s="61" t="s">
        <v>30</v>
      </c>
      <c r="C30" s="61"/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3">
        <v>0</v>
      </c>
      <c r="K30" s="64">
        <f t="shared" si="0"/>
        <v>0</v>
      </c>
      <c r="L30" s="65">
        <v>0.17799999999999999</v>
      </c>
      <c r="M30" s="64">
        <f t="shared" si="1"/>
        <v>-0.17799999999999999</v>
      </c>
      <c r="N30" s="62">
        <v>0</v>
      </c>
      <c r="O30" s="62">
        <v>3.03</v>
      </c>
      <c r="P30" s="66">
        <f t="shared" si="2"/>
        <v>2.8519999999999999</v>
      </c>
      <c r="Q30" s="67">
        <v>0.57999999999999996</v>
      </c>
      <c r="R30" s="66">
        <f t="shared" si="3"/>
        <v>2.2719999999999998</v>
      </c>
      <c r="S30" s="62">
        <v>0</v>
      </c>
      <c r="T30" s="68">
        <v>3.03</v>
      </c>
      <c r="U30" s="59"/>
      <c r="W30"/>
    </row>
    <row r="31" spans="1:23" x14ac:dyDescent="0.25">
      <c r="A31" s="60">
        <f t="shared" si="4"/>
        <v>43794</v>
      </c>
      <c r="B31" s="61" t="s">
        <v>31</v>
      </c>
      <c r="C31" s="61"/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2.67</v>
      </c>
      <c r="J31" s="63">
        <v>0</v>
      </c>
      <c r="K31" s="64">
        <f t="shared" si="0"/>
        <v>2.67</v>
      </c>
      <c r="L31" s="65">
        <v>0.17899999999999999</v>
      </c>
      <c r="M31" s="64">
        <f t="shared" si="1"/>
        <v>2.4910000000000001</v>
      </c>
      <c r="N31" s="62">
        <v>0</v>
      </c>
      <c r="O31" s="62">
        <v>3.03</v>
      </c>
      <c r="P31" s="66">
        <f t="shared" si="2"/>
        <v>5.5209999999999999</v>
      </c>
      <c r="Q31" s="67">
        <v>0.59</v>
      </c>
      <c r="R31" s="66">
        <f t="shared" si="3"/>
        <v>4.931</v>
      </c>
      <c r="S31" s="62">
        <v>0</v>
      </c>
      <c r="T31" s="68">
        <v>3.03</v>
      </c>
      <c r="U31" s="59"/>
      <c r="W31"/>
    </row>
    <row r="32" spans="1:23" x14ac:dyDescent="0.25">
      <c r="A32" s="60">
        <f t="shared" si="4"/>
        <v>43795</v>
      </c>
      <c r="B32" s="61" t="s">
        <v>32</v>
      </c>
      <c r="C32" s="61"/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4.9400000000000004</v>
      </c>
      <c r="J32" s="63">
        <v>0</v>
      </c>
      <c r="K32" s="64">
        <f t="shared" si="0"/>
        <v>4.9400000000000004</v>
      </c>
      <c r="L32" s="65">
        <v>0.17699999999999999</v>
      </c>
      <c r="M32" s="64">
        <f t="shared" si="1"/>
        <v>4.7630000000000008</v>
      </c>
      <c r="N32" s="62">
        <v>0</v>
      </c>
      <c r="O32" s="62">
        <v>3.03</v>
      </c>
      <c r="P32" s="66">
        <f t="shared" si="2"/>
        <v>7.793000000000001</v>
      </c>
      <c r="Q32" s="67">
        <v>0.61</v>
      </c>
      <c r="R32" s="66">
        <f t="shared" si="3"/>
        <v>7.1830000000000007</v>
      </c>
      <c r="S32" s="62">
        <v>0</v>
      </c>
      <c r="T32" s="68">
        <v>3.03</v>
      </c>
      <c r="U32" s="59"/>
      <c r="W32"/>
    </row>
    <row r="33" spans="1:23" x14ac:dyDescent="0.25">
      <c r="A33" s="60">
        <f t="shared" si="4"/>
        <v>43796</v>
      </c>
      <c r="B33" s="61" t="s">
        <v>33</v>
      </c>
      <c r="C33" s="61"/>
      <c r="D33" s="62">
        <v>0.71</v>
      </c>
      <c r="E33" s="62">
        <v>0</v>
      </c>
      <c r="F33" s="62">
        <v>0</v>
      </c>
      <c r="G33" s="62">
        <v>0</v>
      </c>
      <c r="H33" s="62">
        <v>0</v>
      </c>
      <c r="I33" s="62">
        <v>1.78</v>
      </c>
      <c r="J33" s="63">
        <v>0</v>
      </c>
      <c r="K33" s="64">
        <f t="shared" si="0"/>
        <v>2.4900000000000002</v>
      </c>
      <c r="L33" s="65">
        <v>0.17499999999999999</v>
      </c>
      <c r="M33" s="64">
        <f t="shared" si="1"/>
        <v>2.3150000000000004</v>
      </c>
      <c r="N33" s="62">
        <v>0</v>
      </c>
      <c r="O33" s="62">
        <v>2.5</v>
      </c>
      <c r="P33" s="66">
        <f t="shared" si="2"/>
        <v>4.8150000000000004</v>
      </c>
      <c r="Q33" s="67">
        <v>0.61</v>
      </c>
      <c r="R33" s="66">
        <f t="shared" si="3"/>
        <v>4.2050000000000001</v>
      </c>
      <c r="S33" s="62">
        <v>0</v>
      </c>
      <c r="T33" s="68">
        <v>2.5</v>
      </c>
      <c r="U33" s="59"/>
      <c r="W33"/>
    </row>
    <row r="34" spans="1:23" x14ac:dyDescent="0.25">
      <c r="A34" s="60">
        <f t="shared" si="4"/>
        <v>43797</v>
      </c>
      <c r="B34" s="61" t="s">
        <v>34</v>
      </c>
      <c r="C34" s="61"/>
      <c r="D34" s="62">
        <v>1.0169999999999999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3">
        <v>0</v>
      </c>
      <c r="K34" s="64">
        <f t="shared" si="0"/>
        <v>1.0169999999999999</v>
      </c>
      <c r="L34" s="65">
        <v>0.17799999999999999</v>
      </c>
      <c r="M34" s="64">
        <f t="shared" si="1"/>
        <v>0.83899999999999997</v>
      </c>
      <c r="N34" s="62">
        <v>0</v>
      </c>
      <c r="O34" s="62">
        <v>1.47</v>
      </c>
      <c r="P34" s="66">
        <f t="shared" si="2"/>
        <v>2.3090000000000002</v>
      </c>
      <c r="Q34" s="67">
        <v>0.61</v>
      </c>
      <c r="R34" s="66">
        <f t="shared" si="3"/>
        <v>1.6990000000000003</v>
      </c>
      <c r="S34" s="62">
        <v>0</v>
      </c>
      <c r="T34" s="68">
        <v>1.47</v>
      </c>
      <c r="U34" s="59"/>
      <c r="W34"/>
    </row>
    <row r="35" spans="1:23" x14ac:dyDescent="0.25">
      <c r="A35" s="60">
        <f t="shared" si="4"/>
        <v>43798</v>
      </c>
      <c r="B35" s="61" t="s">
        <v>28</v>
      </c>
      <c r="C35" s="61"/>
      <c r="D35" s="62">
        <v>0.77200000000000002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3">
        <v>0</v>
      </c>
      <c r="K35" s="64">
        <f t="shared" si="0"/>
        <v>0.77200000000000002</v>
      </c>
      <c r="L35" s="65">
        <v>0.17699999999999999</v>
      </c>
      <c r="M35" s="64">
        <f t="shared" si="1"/>
        <v>0.59499999999999997</v>
      </c>
      <c r="N35" s="62">
        <v>0</v>
      </c>
      <c r="O35" s="62">
        <v>1.44</v>
      </c>
      <c r="P35" s="66">
        <f t="shared" si="2"/>
        <v>2.0350000000000001</v>
      </c>
      <c r="Q35" s="67">
        <v>0.6</v>
      </c>
      <c r="R35" s="66">
        <f t="shared" si="3"/>
        <v>1.4350000000000001</v>
      </c>
      <c r="S35" s="62">
        <v>0</v>
      </c>
      <c r="T35" s="68">
        <v>1.44</v>
      </c>
      <c r="U35" s="59"/>
      <c r="W35"/>
    </row>
    <row r="36" spans="1:23" ht="15.75" thickBot="1" x14ac:dyDescent="0.3">
      <c r="A36" s="69">
        <f t="shared" si="4"/>
        <v>43799</v>
      </c>
      <c r="B36" s="70" t="s">
        <v>29</v>
      </c>
      <c r="C36" s="70"/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2">
        <v>0</v>
      </c>
      <c r="K36" s="73">
        <f t="shared" si="0"/>
        <v>0</v>
      </c>
      <c r="L36" s="74">
        <v>0.17699999999999999</v>
      </c>
      <c r="M36" s="73">
        <f t="shared" si="1"/>
        <v>-0.17699999999999999</v>
      </c>
      <c r="N36" s="71">
        <v>0</v>
      </c>
      <c r="O36" s="75">
        <v>1.5</v>
      </c>
      <c r="P36" s="76">
        <f t="shared" si="2"/>
        <v>1.323</v>
      </c>
      <c r="Q36" s="77">
        <v>0.6</v>
      </c>
      <c r="R36" s="76">
        <f t="shared" si="3"/>
        <v>0.72299999999999998</v>
      </c>
      <c r="S36" s="71">
        <v>0</v>
      </c>
      <c r="T36" s="78">
        <v>1.5</v>
      </c>
      <c r="U36" s="59"/>
      <c r="W36"/>
    </row>
    <row r="37" spans="1:23" ht="15.75" customHeight="1" thickBot="1" x14ac:dyDescent="0.3">
      <c r="A37" s="79"/>
      <c r="B37" s="79"/>
      <c r="C37" s="80" t="s">
        <v>35</v>
      </c>
      <c r="D37" s="81">
        <f>SUM(D7:D36)</f>
        <v>3.7699999999999996</v>
      </c>
      <c r="E37" s="82">
        <f>SUM(E7:E36)</f>
        <v>0.99</v>
      </c>
      <c r="F37" s="82">
        <f>SUM(F7:F36)</f>
        <v>0</v>
      </c>
      <c r="G37" s="82">
        <f>SUM(G7:G36)</f>
        <v>1.347</v>
      </c>
      <c r="H37" s="82">
        <f>SUM(H7:H36)</f>
        <v>0</v>
      </c>
      <c r="I37" s="83">
        <f>SUM(I7:I36)</f>
        <v>38.542999999999999</v>
      </c>
      <c r="J37" s="82">
        <f>SUM(J7:J36)</f>
        <v>0</v>
      </c>
      <c r="K37" s="84">
        <f>SUM(K7:K36)</f>
        <v>44.650000000000006</v>
      </c>
      <c r="L37" s="82">
        <f>SUM(L7:L36)</f>
        <v>5.3149999999999986</v>
      </c>
      <c r="M37" s="85">
        <f>SUM(M7:M36)</f>
        <v>39.334999999999987</v>
      </c>
      <c r="N37" s="81">
        <f>SUM(N7:N36)</f>
        <v>0</v>
      </c>
      <c r="O37" s="83">
        <f>SUM(O7:O36)</f>
        <v>81.426999999999992</v>
      </c>
      <c r="P37" s="86">
        <f>SUM(P7:P36)</f>
        <v>120.762</v>
      </c>
      <c r="Q37" s="87">
        <f>SUM(Q7:Q36)</f>
        <v>18.03</v>
      </c>
      <c r="R37" s="88">
        <f>SUM(R7:R36)</f>
        <v>102.73200000000001</v>
      </c>
      <c r="S37" s="89">
        <f>SUM(S7:S36)</f>
        <v>0</v>
      </c>
      <c r="T37" s="90">
        <f>SUM(T7:T36)</f>
        <v>81.426999999999992</v>
      </c>
      <c r="U37" s="91"/>
      <c r="W37"/>
    </row>
    <row r="38" spans="1:23" ht="15.75" thickBot="1" x14ac:dyDescent="0.3">
      <c r="U38" s="6"/>
      <c r="W38"/>
    </row>
    <row r="39" spans="1:23" ht="15.75" thickBot="1" x14ac:dyDescent="0.3">
      <c r="A39" t="s">
        <v>36</v>
      </c>
      <c r="B39" s="39"/>
      <c r="C39" s="39"/>
      <c r="D39" s="92">
        <f t="shared" ref="D39:K39" si="5">+D37/$P37</f>
        <v>3.1218429638462428E-2</v>
      </c>
      <c r="E39" s="93">
        <f t="shared" si="5"/>
        <v>8.197943061559099E-3</v>
      </c>
      <c r="F39" s="93">
        <f t="shared" si="5"/>
        <v>0</v>
      </c>
      <c r="G39" s="93">
        <f t="shared" si="5"/>
        <v>1.1154171014060714E-2</v>
      </c>
      <c r="H39" s="93">
        <f t="shared" si="5"/>
        <v>0</v>
      </c>
      <c r="I39" s="93">
        <f t="shared" si="5"/>
        <v>0.3191649691128004</v>
      </c>
      <c r="J39" s="93">
        <f t="shared" si="5"/>
        <v>0</v>
      </c>
      <c r="K39" s="93">
        <f t="shared" si="5"/>
        <v>0.36973551282688266</v>
      </c>
      <c r="L39" s="93"/>
      <c r="M39" s="93"/>
      <c r="N39" s="93">
        <f>+N37/$P37</f>
        <v>0</v>
      </c>
      <c r="O39" s="93">
        <f>+O37/$P37</f>
        <v>0.6742766764379523</v>
      </c>
      <c r="P39" s="94">
        <f>+P37/$P37</f>
        <v>1</v>
      </c>
      <c r="R39" s="95">
        <f>1-(T39+S39)</f>
        <v>0.20738426196316651</v>
      </c>
      <c r="T39" s="96">
        <f>+(T37+S37)/R37</f>
        <v>0.79261573803683349</v>
      </c>
      <c r="U39" s="6"/>
      <c r="W39"/>
    </row>
    <row r="40" spans="1:23" x14ac:dyDescent="0.25">
      <c r="A40" s="39"/>
      <c r="B40" s="39"/>
      <c r="C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R40" t="s">
        <v>37</v>
      </c>
      <c r="T40" t="s">
        <v>38</v>
      </c>
      <c r="U40" s="6"/>
      <c r="W40"/>
    </row>
    <row r="41" spans="1:23" x14ac:dyDescent="0.25">
      <c r="L41" s="99"/>
      <c r="M41" s="99"/>
      <c r="N41" s="99"/>
      <c r="V41" s="6"/>
      <c r="W41"/>
    </row>
    <row r="42" spans="1:23" x14ac:dyDescent="0.25">
      <c r="V42" s="6"/>
      <c r="W42"/>
    </row>
    <row r="43" spans="1:23" x14ac:dyDescent="0.25">
      <c r="P43" s="99"/>
      <c r="V43" s="6"/>
      <c r="W43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rclark</cp:lastModifiedBy>
  <dcterms:created xsi:type="dcterms:W3CDTF">2019-12-05T21:16:48Z</dcterms:created>
  <dcterms:modified xsi:type="dcterms:W3CDTF">2019-12-05T21:16:55Z</dcterms:modified>
</cp:coreProperties>
</file>