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DiNatale Water Dropbox\ECCV_ACWWA\Accounting and Ops\Current Accounting\"/>
    </mc:Choice>
  </mc:AlternateContent>
  <xr:revisionPtr revIDLastSave="0" documentId="8_{37998112-873B-4C49-831E-0A6329DB548B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MAR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8" i="1" l="1"/>
  <c r="S38" i="1"/>
  <c r="Q38" i="1"/>
  <c r="O38" i="1"/>
  <c r="N38" i="1"/>
  <c r="L38" i="1"/>
  <c r="J38" i="1"/>
  <c r="I38" i="1"/>
  <c r="H38" i="1"/>
  <c r="G38" i="1"/>
  <c r="F38" i="1"/>
  <c r="E38" i="1"/>
  <c r="D38" i="1"/>
  <c r="K37" i="1"/>
  <c r="M37" i="1" s="1"/>
  <c r="P37" i="1" s="1"/>
  <c r="R37" i="1" s="1"/>
  <c r="K36" i="1"/>
  <c r="M36" i="1" s="1"/>
  <c r="P36" i="1" s="1"/>
  <c r="R36" i="1" s="1"/>
  <c r="M35" i="1"/>
  <c r="P35" i="1" s="1"/>
  <c r="R35" i="1" s="1"/>
  <c r="K35" i="1"/>
  <c r="M34" i="1"/>
  <c r="P34" i="1" s="1"/>
  <c r="R34" i="1" s="1"/>
  <c r="K34" i="1"/>
  <c r="K33" i="1"/>
  <c r="M33" i="1" s="1"/>
  <c r="P33" i="1" s="1"/>
  <c r="R33" i="1" s="1"/>
  <c r="K32" i="1"/>
  <c r="M32" i="1" s="1"/>
  <c r="P32" i="1" s="1"/>
  <c r="R32" i="1" s="1"/>
  <c r="K31" i="1"/>
  <c r="M31" i="1" s="1"/>
  <c r="P31" i="1" s="1"/>
  <c r="R31" i="1" s="1"/>
  <c r="K30" i="1"/>
  <c r="M30" i="1" s="1"/>
  <c r="P30" i="1" s="1"/>
  <c r="R30" i="1" s="1"/>
  <c r="K29" i="1"/>
  <c r="M29" i="1" s="1"/>
  <c r="P29" i="1" s="1"/>
  <c r="R29" i="1" s="1"/>
  <c r="K28" i="1"/>
  <c r="M28" i="1" s="1"/>
  <c r="P28" i="1" s="1"/>
  <c r="R28" i="1" s="1"/>
  <c r="K27" i="1"/>
  <c r="M27" i="1" s="1"/>
  <c r="P27" i="1" s="1"/>
  <c r="R27" i="1" s="1"/>
  <c r="K26" i="1"/>
  <c r="M26" i="1" s="1"/>
  <c r="P26" i="1" s="1"/>
  <c r="R26" i="1" s="1"/>
  <c r="K25" i="1"/>
  <c r="M25" i="1" s="1"/>
  <c r="P25" i="1" s="1"/>
  <c r="R25" i="1" s="1"/>
  <c r="K24" i="1"/>
  <c r="M24" i="1" s="1"/>
  <c r="P24" i="1" s="1"/>
  <c r="R24" i="1" s="1"/>
  <c r="M23" i="1"/>
  <c r="P23" i="1" s="1"/>
  <c r="R23" i="1" s="1"/>
  <c r="K23" i="1"/>
  <c r="M22" i="1"/>
  <c r="P22" i="1" s="1"/>
  <c r="R22" i="1" s="1"/>
  <c r="K22" i="1"/>
  <c r="K21" i="1"/>
  <c r="M21" i="1" s="1"/>
  <c r="P21" i="1" s="1"/>
  <c r="R21" i="1" s="1"/>
  <c r="K20" i="1"/>
  <c r="M20" i="1" s="1"/>
  <c r="P20" i="1" s="1"/>
  <c r="R20" i="1" s="1"/>
  <c r="K19" i="1"/>
  <c r="M19" i="1" s="1"/>
  <c r="P19" i="1" s="1"/>
  <c r="R19" i="1" s="1"/>
  <c r="K18" i="1"/>
  <c r="M18" i="1" s="1"/>
  <c r="P18" i="1" s="1"/>
  <c r="R18" i="1" s="1"/>
  <c r="K17" i="1"/>
  <c r="M17" i="1" s="1"/>
  <c r="P17" i="1" s="1"/>
  <c r="R17" i="1" s="1"/>
  <c r="K16" i="1"/>
  <c r="M16" i="1" s="1"/>
  <c r="P16" i="1" s="1"/>
  <c r="R16" i="1" s="1"/>
  <c r="M15" i="1"/>
  <c r="P15" i="1" s="1"/>
  <c r="R15" i="1" s="1"/>
  <c r="K15" i="1"/>
  <c r="K14" i="1"/>
  <c r="M14" i="1" s="1"/>
  <c r="P14" i="1" s="1"/>
  <c r="R14" i="1" s="1"/>
  <c r="K13" i="1"/>
  <c r="M13" i="1" s="1"/>
  <c r="P13" i="1" s="1"/>
  <c r="R13" i="1" s="1"/>
  <c r="K12" i="1"/>
  <c r="M12" i="1" s="1"/>
  <c r="P12" i="1" s="1"/>
  <c r="R12" i="1" s="1"/>
  <c r="K11" i="1"/>
  <c r="M11" i="1" s="1"/>
  <c r="P11" i="1" s="1"/>
  <c r="R11" i="1" s="1"/>
  <c r="M10" i="1"/>
  <c r="P10" i="1" s="1"/>
  <c r="R10" i="1" s="1"/>
  <c r="K10" i="1"/>
  <c r="K9" i="1"/>
  <c r="M9" i="1" s="1"/>
  <c r="P9" i="1" s="1"/>
  <c r="R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K8" i="1"/>
  <c r="M8" i="1" s="1"/>
  <c r="P8" i="1" s="1"/>
  <c r="R8" i="1" s="1"/>
  <c r="A8" i="1"/>
  <c r="M7" i="1"/>
  <c r="K7" i="1"/>
  <c r="K38" i="1" l="1"/>
  <c r="M38" i="1"/>
  <c r="P7" i="1"/>
  <c r="R7" i="1" l="1"/>
  <c r="R38" i="1" s="1"/>
  <c r="T40" i="1" s="1"/>
  <c r="R40" i="1" s="1"/>
  <c r="P38" i="1"/>
  <c r="P40" i="1" l="1"/>
  <c r="F40" i="1"/>
  <c r="J40" i="1"/>
  <c r="I40" i="1"/>
  <c r="E40" i="1"/>
  <c r="K40" i="1"/>
  <c r="D40" i="1"/>
  <c r="O40" i="1"/>
  <c r="H40" i="1"/>
  <c r="N40" i="1"/>
  <c r="G40" i="1"/>
</calcChain>
</file>

<file path=xl/sharedStrings.xml><?xml version="1.0" encoding="utf-8"?>
<sst xmlns="http://schemas.openxmlformats.org/spreadsheetml/2006/main" count="69" uniqueCount="39">
  <si>
    <t>ECCV WATER OPERATIONS ACCOUNTING</t>
  </si>
  <si>
    <t>Daily Production</t>
  </si>
  <si>
    <t>Month</t>
  </si>
  <si>
    <t>MAR</t>
  </si>
  <si>
    <t>Water In From Wise</t>
  </si>
  <si>
    <t>ACWWA - Western</t>
  </si>
  <si>
    <t>Zone 1 Arap</t>
  </si>
  <si>
    <t>Zone 1 Lar</t>
  </si>
  <si>
    <t>Zone 2 Arap</t>
  </si>
  <si>
    <t>Zone 2 Lar</t>
  </si>
  <si>
    <t>Northern Plant Pumping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</si>
  <si>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</si>
  <si>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</si>
  <si>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</si>
  <si>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</si>
  <si>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</si>
  <si>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</si>
  <si>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</si>
  <si>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>Date</t>
  </si>
  <si>
    <t>Day</t>
  </si>
  <si>
    <t>Zone 2 Conn</t>
  </si>
  <si>
    <t>Wells</t>
  </si>
  <si>
    <t>HSPS</t>
  </si>
  <si>
    <t>by ECCV</t>
  </si>
  <si>
    <t>A-7</t>
  </si>
  <si>
    <t xml:space="preserve"> </t>
  </si>
  <si>
    <t>West</t>
  </si>
  <si>
    <t>North</t>
  </si>
  <si>
    <t>Fri</t>
  </si>
  <si>
    <t>Sat</t>
  </si>
  <si>
    <t>Sun</t>
  </si>
  <si>
    <t>Mon</t>
  </si>
  <si>
    <t>Tue</t>
  </si>
  <si>
    <t>Wed</t>
  </si>
  <si>
    <t>Thu</t>
  </si>
  <si>
    <t>MONTHLY TOTALS</t>
  </si>
  <si>
    <t>ALL UNITS OF MG</t>
  </si>
  <si>
    <t>exclusive of Denver</t>
  </si>
  <si>
    <t>Denver % of ECCV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</si>
</sst>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_);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08">
    <xf numFmtId="0" fontId="0" fillId="0" borderId="0" xfId="0"/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/>
    <xf numFmtId="0" fontId="0" fillId="0" borderId="9" xfId="0" applyFill="1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164" fontId="8" fillId="3" borderId="23" xfId="3" applyNumberFormat="1" applyFont="1" applyFill="1" applyBorder="1" applyProtection="1">
      <protection locked="0"/>
    </xf>
    <xf numFmtId="164" fontId="8" fillId="8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5" fontId="0" fillId="8" borderId="23" xfId="1" applyNumberFormat="1" applyFont="1" applyFill="1" applyBorder="1" applyProtection="1">
      <protection locked="0"/>
    </xf>
    <xf numFmtId="164" fontId="8" fillId="3" borderId="12" xfId="3" applyNumberFormat="1" applyFont="1" applyFill="1" applyBorder="1" applyProtection="1">
      <protection locked="0"/>
    </xf>
    <xf numFmtId="164" fontId="8" fillId="0" borderId="0" xfId="3" applyNumberFormat="1" applyFont="1" applyFill="1" applyBorder="1" applyProtection="1">
      <protection locked="0"/>
    </xf>
    <xf numFmtId="14" fontId="0" fillId="0" borderId="24" xfId="0" applyNumberFormat="1" applyBorder="1" applyAlignment="1">
      <alignment horizontal="right"/>
    </xf>
    <xf numFmtId="0" fontId="0" fillId="0" borderId="25" xfId="0" applyBorder="1" applyAlignment="1">
      <alignment horizontal="center"/>
    </xf>
    <xf numFmtId="164" fontId="8" fillId="3" borderId="25" xfId="3" applyNumberFormat="1" applyFont="1" applyFill="1" applyBorder="1" applyProtection="1">
      <protection locked="0"/>
    </xf>
    <xf numFmtId="164" fontId="8" fillId="8" borderId="25" xfId="3" applyNumberFormat="1" applyFont="1" applyFill="1" applyBorder="1" applyProtection="1">
      <protection locked="0"/>
    </xf>
    <xf numFmtId="164" fontId="0" fillId="10" borderId="25" xfId="0" applyNumberFormat="1" applyFill="1" applyBorder="1" applyAlignment="1">
      <alignment horizontal="right"/>
    </xf>
    <xf numFmtId="164" fontId="3" fillId="4" borderId="25" xfId="0" applyNumberFormat="1" applyFont="1" applyFill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5" fontId="0" fillId="8" borderId="25" xfId="1" applyNumberFormat="1" applyFont="1" applyFill="1" applyBorder="1" applyProtection="1">
      <protection locked="0"/>
    </xf>
    <xf numFmtId="164" fontId="8" fillId="3" borderId="26" xfId="3" applyNumberFormat="1" applyFont="1" applyFill="1" applyBorder="1" applyProtection="1">
      <protection locked="0"/>
    </xf>
    <xf numFmtId="0" fontId="0" fillId="0" borderId="27" xfId="0" applyBorder="1" applyAlignment="1">
      <alignment horizontal="center"/>
    </xf>
    <xf numFmtId="164" fontId="8" fillId="3" borderId="27" xfId="3" applyNumberFormat="1" applyFont="1" applyFill="1" applyBorder="1" applyProtection="1">
      <protection locked="0"/>
    </xf>
    <xf numFmtId="164" fontId="8" fillId="8" borderId="27" xfId="3" applyNumberFormat="1" applyFont="1" applyFill="1" applyBorder="1" applyProtection="1">
      <protection locked="0"/>
    </xf>
    <xf numFmtId="164" fontId="0" fillId="10" borderId="27" xfId="0" applyNumberFormat="1" applyFill="1" applyBorder="1" applyAlignment="1">
      <alignment horizontal="right"/>
    </xf>
    <xf numFmtId="164" fontId="3" fillId="4" borderId="27" xfId="0" applyNumberFormat="1" applyFont="1" applyFill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5" fontId="0" fillId="8" borderId="27" xfId="1" applyNumberFormat="1" applyFont="1" applyFill="1" applyBorder="1" applyProtection="1">
      <protection locked="0"/>
    </xf>
    <xf numFmtId="164" fontId="8" fillId="3" borderId="28" xfId="3" applyNumberFormat="1" applyFont="1" applyFill="1" applyBorder="1" applyProtection="1">
      <protection locked="0"/>
    </xf>
    <xf numFmtId="14" fontId="0" fillId="0" borderId="29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164" fontId="8" fillId="3" borderId="31" xfId="3" applyNumberFormat="1" applyFont="1" applyFill="1" applyBorder="1" applyProtection="1">
      <protection locked="0"/>
    </xf>
    <xf numFmtId="164" fontId="8" fillId="8" borderId="31" xfId="3" applyNumberFormat="1" applyFont="1" applyFill="1" applyBorder="1" applyProtection="1">
      <protection locked="0"/>
    </xf>
    <xf numFmtId="164" fontId="0" fillId="10" borderId="31" xfId="0" applyNumberFormat="1" applyFill="1" applyBorder="1" applyAlignment="1">
      <alignment horizontal="right"/>
    </xf>
    <xf numFmtId="164" fontId="3" fillId="4" borderId="31" xfId="0" applyNumberFormat="1" applyFont="1" applyFill="1" applyBorder="1" applyAlignment="1">
      <alignment horizontal="right"/>
    </xf>
    <xf numFmtId="164" fontId="0" fillId="0" borderId="31" xfId="0" applyNumberFormat="1" applyBorder="1" applyAlignment="1">
      <alignment horizontal="right"/>
    </xf>
    <xf numFmtId="165" fontId="0" fillId="8" borderId="31" xfId="1" applyNumberFormat="1" applyFont="1" applyFill="1" applyBorder="1" applyProtection="1">
      <protection locked="0"/>
    </xf>
    <xf numFmtId="164" fontId="8" fillId="3" borderId="32" xfId="3" applyNumberFormat="1" applyFont="1" applyFill="1" applyBorder="1" applyProtection="1">
      <protection locked="0"/>
    </xf>
    <xf numFmtId="0" fontId="4" fillId="11" borderId="5" xfId="0" applyFont="1" applyFill="1" applyBorder="1" applyAlignment="1">
      <alignment horizontal="center"/>
    </xf>
    <xf numFmtId="14" fontId="4" fillId="11" borderId="6" xfId="0" applyNumberFormat="1" applyFont="1" applyFill="1" applyBorder="1" applyAlignment="1">
      <alignment horizontal="right"/>
    </xf>
    <xf numFmtId="164" fontId="8" fillId="12" borderId="33" xfId="0" applyNumberFormat="1" applyFont="1" applyFill="1" applyBorder="1"/>
    <xf numFmtId="164" fontId="8" fillId="12" borderId="34" xfId="0" applyNumberFormat="1" applyFont="1" applyFill="1" applyBorder="1"/>
    <xf numFmtId="164" fontId="8" fillId="12" borderId="35" xfId="0" applyNumberFormat="1" applyFont="1" applyFill="1" applyBorder="1"/>
    <xf numFmtId="164" fontId="8" fillId="12" borderId="36" xfId="0" applyNumberFormat="1" applyFont="1" applyFill="1" applyBorder="1"/>
    <xf numFmtId="164" fontId="8" fillId="12" borderId="6" xfId="0" applyNumberFormat="1" applyFont="1" applyFill="1" applyBorder="1"/>
    <xf numFmtId="164" fontId="8" fillId="9" borderId="37" xfId="0" applyNumberFormat="1" applyFont="1" applyFill="1" applyBorder="1" applyProtection="1"/>
    <xf numFmtId="164" fontId="0" fillId="12" borderId="6" xfId="1" applyNumberFormat="1" applyFont="1" applyFill="1" applyBorder="1"/>
    <xf numFmtId="164" fontId="8" fillId="12" borderId="37" xfId="0" applyNumberFormat="1" applyFont="1" applyFill="1" applyBorder="1" applyProtection="1"/>
    <xf numFmtId="164" fontId="8" fillId="12" borderId="37" xfId="0" applyNumberFormat="1" applyFont="1" applyFill="1" applyBorder="1"/>
    <xf numFmtId="164" fontId="8" fillId="12" borderId="7" xfId="0" applyNumberFormat="1" applyFont="1" applyFill="1" applyBorder="1"/>
    <xf numFmtId="164" fontId="8" fillId="0" borderId="0" xfId="0" applyNumberFormat="1" applyFont="1" applyFill="1" applyBorder="1"/>
    <xf numFmtId="10" fontId="0" fillId="7" borderId="38" xfId="2" applyNumberFormat="1" applyFont="1" applyFill="1" applyBorder="1"/>
    <xf numFmtId="10" fontId="0" fillId="7" borderId="39" xfId="2" applyNumberFormat="1" applyFont="1" applyFill="1" applyBorder="1"/>
    <xf numFmtId="10" fontId="0" fillId="7" borderId="40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"/>
  <sheetViews>
    <sheetView tabSelected="1" topLeftCell="A4" zoomScale="87" zoomScaleNormal="87" workbookViewId="0">
      <selection activeCell="X28" sqref="X28"/>
    </sheetView>
  </sheetViews>
  <sheetFormatPr defaultRowHeight="14.4" x14ac:dyDescent="0.3"/>
  <cols>
    <col min="1" max="1" width="11.33203125" bestFit="1" customWidth="1"/>
    <col min="3" max="3" width="9.33203125" bestFit="1" customWidth="1"/>
    <col min="4" max="4" width="13.44140625" customWidth="1"/>
    <col min="5" max="5" width="10.33203125" customWidth="1"/>
    <col min="6" max="7" width="9.33203125" customWidth="1"/>
    <col min="8" max="10" width="9.33203125" bestFit="1" customWidth="1"/>
    <col min="11" max="11" width="11" customWidth="1"/>
    <col min="12" max="12" width="8.44140625" customWidth="1"/>
    <col min="13" max="13" width="11" customWidth="1"/>
    <col min="14" max="15" width="9.33203125" bestFit="1" customWidth="1"/>
    <col min="16" max="16" width="10.6640625" customWidth="1"/>
    <col min="17" max="17" width="10.44140625" customWidth="1"/>
    <col min="18" max="18" width="11.88671875" customWidth="1"/>
    <col min="19" max="20" width="9.33203125" bestFit="1" customWidth="1"/>
    <col min="21" max="21" width="14.44140625" style="2" customWidth="1"/>
  </cols>
  <sheetData>
    <row r="1" spans="1:21" x14ac:dyDescent="0.3">
      <c r="A1" s="93" t="s">
        <v>0</v>
      </c>
      <c r="B1" s="94"/>
      <c r="C1" s="94"/>
      <c r="D1" s="94"/>
      <c r="E1" s="94"/>
      <c r="F1" s="94"/>
      <c r="G1" s="94"/>
      <c r="H1" s="94"/>
      <c r="I1" s="95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26.4" thickBot="1" x14ac:dyDescent="0.35">
      <c r="A2" s="96"/>
      <c r="B2" s="97"/>
      <c r="C2" s="97"/>
      <c r="D2" s="97"/>
      <c r="E2" s="97"/>
      <c r="F2" s="97"/>
      <c r="G2" s="97"/>
      <c r="H2" s="97"/>
      <c r="I2" s="98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/>
    </row>
    <row r="3" spans="1:21" ht="26.4" thickBot="1" x14ac:dyDescent="0.35">
      <c r="A3" s="4"/>
      <c r="B3" s="5"/>
      <c r="C3" s="5"/>
      <c r="D3" s="6">
        <v>2019</v>
      </c>
      <c r="E3" s="6"/>
      <c r="F3" s="6"/>
      <c r="G3" s="6"/>
      <c r="H3" s="6"/>
      <c r="I3" s="7"/>
      <c r="J3" s="1"/>
      <c r="K3" s="3"/>
      <c r="L3" s="3"/>
      <c r="M3" s="3"/>
      <c r="N3" s="3"/>
      <c r="O3" s="3"/>
      <c r="P3" s="3"/>
      <c r="Q3" s="3"/>
      <c r="R3" s="3"/>
      <c r="S3" s="3"/>
      <c r="T3" s="1"/>
    </row>
    <row r="4" spans="1:21" ht="16.5" customHeight="1" thickBot="1" x14ac:dyDescent="0.35">
      <c r="A4" s="8"/>
      <c r="B4" s="9"/>
      <c r="C4" s="10"/>
      <c r="D4" s="99" t="s">
        <v>1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1"/>
      <c r="P4" s="11"/>
      <c r="Q4" s="11"/>
      <c r="R4" s="11"/>
      <c r="S4" s="12"/>
      <c r="T4" s="13"/>
      <c r="U4"/>
    </row>
    <row r="5" spans="1:21" ht="58.5" customHeight="1" thickBot="1" x14ac:dyDescent="0.55000000000000004">
      <c r="A5" s="14" t="s">
        <v>2</v>
      </c>
      <c r="B5" s="15" t="s">
        <v>3</v>
      </c>
      <c r="C5" s="16"/>
      <c r="D5" s="17" t="s">
        <v>4</v>
      </c>
      <c r="E5" s="17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9" t="s">
        <v>10</v>
      </c>
      <c r="K5" s="20" t="s">
        <v>11</v>
      </c>
      <c r="L5" s="21" t="s">
        <v>12</v>
      </c>
      <c r="M5" s="20" t="s">
        <v>13</v>
      </c>
      <c r="N5" s="91" t="s">
        <v>14</v>
      </c>
      <c r="O5" s="92"/>
      <c r="P5" s="102" t="s">
        <v>15</v>
      </c>
      <c r="Q5" s="104" t="s">
        <v>16</v>
      </c>
      <c r="R5" s="106" t="s">
        <v>17</v>
      </c>
      <c r="S5" s="91" t="s">
        <v>14</v>
      </c>
      <c r="T5" s="92"/>
    </row>
    <row r="6" spans="1:21" ht="15.75" customHeight="1" thickBot="1" x14ac:dyDescent="0.35">
      <c r="A6" s="22" t="s">
        <v>18</v>
      </c>
      <c r="B6" s="23" t="s">
        <v>19</v>
      </c>
      <c r="C6" s="23"/>
      <c r="D6" s="24" t="s">
        <v>20</v>
      </c>
      <c r="E6" s="24"/>
      <c r="F6" s="24" t="s">
        <v>21</v>
      </c>
      <c r="G6" s="24" t="s">
        <v>21</v>
      </c>
      <c r="H6" s="24" t="s">
        <v>21</v>
      </c>
      <c r="I6" s="24" t="s">
        <v>21</v>
      </c>
      <c r="J6" s="25" t="s">
        <v>22</v>
      </c>
      <c r="K6" s="26" t="s">
        <v>23</v>
      </c>
      <c r="L6" s="25" t="s">
        <v>24</v>
      </c>
      <c r="M6" s="25" t="s">
        <v>25</v>
      </c>
      <c r="N6" s="27" t="s">
        <v>26</v>
      </c>
      <c r="O6" s="28" t="s">
        <v>27</v>
      </c>
      <c r="P6" s="103"/>
      <c r="Q6" s="105"/>
      <c r="R6" s="107"/>
      <c r="S6" s="27" t="s">
        <v>26</v>
      </c>
      <c r="T6" s="28" t="s">
        <v>27</v>
      </c>
      <c r="U6" s="29"/>
    </row>
    <row r="7" spans="1:21" x14ac:dyDescent="0.3">
      <c r="A7" s="30">
        <v>43525</v>
      </c>
      <c r="B7" s="31" t="s">
        <v>28</v>
      </c>
      <c r="C7" s="31"/>
      <c r="D7" s="32">
        <v>1.2709999999999999</v>
      </c>
      <c r="E7" s="33">
        <v>0</v>
      </c>
      <c r="F7" s="32">
        <v>0</v>
      </c>
      <c r="G7" s="32">
        <v>0</v>
      </c>
      <c r="H7" s="32">
        <v>0</v>
      </c>
      <c r="I7" s="32">
        <v>0</v>
      </c>
      <c r="J7" s="32">
        <v>1.5149999999999999</v>
      </c>
      <c r="K7" s="34">
        <f t="shared" ref="K7:K37" si="0">SUM(D7:J7)</f>
        <v>2.7859999999999996</v>
      </c>
      <c r="L7" s="35">
        <v>0.11799999999999999</v>
      </c>
      <c r="M7" s="34">
        <f t="shared" ref="M7:M37" si="1">+K7-L7</f>
        <v>2.6679999999999997</v>
      </c>
      <c r="N7" s="32">
        <v>0.42299999999999999</v>
      </c>
      <c r="O7" s="32">
        <v>0</v>
      </c>
      <c r="P7" s="36">
        <f t="shared" ref="P7:P37" si="2">SUM(M7:O7)</f>
        <v>3.0909999999999997</v>
      </c>
      <c r="Q7" s="37">
        <v>0.56999999999999995</v>
      </c>
      <c r="R7" s="36">
        <f t="shared" ref="R7:R37" si="3">+P7-Q7</f>
        <v>2.5209999999999999</v>
      </c>
      <c r="S7" s="32">
        <v>0.42299999999999999</v>
      </c>
      <c r="T7" s="38">
        <v>0</v>
      </c>
      <c r="U7" s="39"/>
    </row>
    <row r="8" spans="1:21" x14ac:dyDescent="0.3">
      <c r="A8" s="40">
        <f>1+A7</f>
        <v>43526</v>
      </c>
      <c r="B8" s="41" t="s">
        <v>29</v>
      </c>
      <c r="C8" s="41"/>
      <c r="D8" s="42">
        <v>1.506</v>
      </c>
      <c r="E8" s="43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4">
        <f t="shared" si="0"/>
        <v>1.506</v>
      </c>
      <c r="L8" s="45">
        <v>0.121</v>
      </c>
      <c r="M8" s="44">
        <f t="shared" si="1"/>
        <v>1.385</v>
      </c>
      <c r="N8" s="42">
        <v>0.42199999999999999</v>
      </c>
      <c r="O8" s="42">
        <v>0</v>
      </c>
      <c r="P8" s="46">
        <f t="shared" si="2"/>
        <v>1.8069999999999999</v>
      </c>
      <c r="Q8" s="47">
        <v>0.57999999999999996</v>
      </c>
      <c r="R8" s="46">
        <f t="shared" si="3"/>
        <v>1.2269999999999999</v>
      </c>
      <c r="S8" s="42">
        <v>0.42199999999999999</v>
      </c>
      <c r="T8" s="48">
        <v>0</v>
      </c>
      <c r="U8" s="39"/>
    </row>
    <row r="9" spans="1:21" ht="15" thickBot="1" x14ac:dyDescent="0.35">
      <c r="A9" s="40">
        <f t="shared" ref="A9:A37" si="4">1+A8</f>
        <v>43527</v>
      </c>
      <c r="B9" s="49" t="s">
        <v>30</v>
      </c>
      <c r="C9" s="49"/>
      <c r="D9" s="50">
        <v>1.492</v>
      </c>
      <c r="E9" s="51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2">
        <f t="shared" si="0"/>
        <v>1.492</v>
      </c>
      <c r="L9" s="53">
        <v>0.12</v>
      </c>
      <c r="M9" s="52">
        <f t="shared" si="1"/>
        <v>1.3719999999999999</v>
      </c>
      <c r="N9" s="50">
        <v>0.42199999999999999</v>
      </c>
      <c r="O9" s="50">
        <v>0</v>
      </c>
      <c r="P9" s="54">
        <f t="shared" si="2"/>
        <v>1.7939999999999998</v>
      </c>
      <c r="Q9" s="55">
        <v>0.57999999999999996</v>
      </c>
      <c r="R9" s="54">
        <f t="shared" si="3"/>
        <v>1.214</v>
      </c>
      <c r="S9" s="50">
        <v>0.42199999999999999</v>
      </c>
      <c r="T9" s="56">
        <v>0</v>
      </c>
      <c r="U9" s="39"/>
    </row>
    <row r="10" spans="1:21" x14ac:dyDescent="0.3">
      <c r="A10" s="40">
        <f t="shared" si="4"/>
        <v>43528</v>
      </c>
      <c r="B10" s="31" t="s">
        <v>31</v>
      </c>
      <c r="C10" s="31"/>
      <c r="D10" s="32">
        <v>1.4271</v>
      </c>
      <c r="E10" s="33">
        <v>0</v>
      </c>
      <c r="F10" s="32">
        <v>0</v>
      </c>
      <c r="G10" s="32">
        <v>0</v>
      </c>
      <c r="H10" s="32">
        <v>0</v>
      </c>
      <c r="I10" s="32">
        <v>0</v>
      </c>
      <c r="J10" s="32">
        <v>2.8839999999999999</v>
      </c>
      <c r="K10" s="34">
        <f t="shared" si="0"/>
        <v>4.3110999999999997</v>
      </c>
      <c r="L10" s="35">
        <v>0.1203</v>
      </c>
      <c r="M10" s="34">
        <f t="shared" si="1"/>
        <v>4.1907999999999994</v>
      </c>
      <c r="N10" s="32">
        <v>0.4219</v>
      </c>
      <c r="O10" s="32">
        <v>0</v>
      </c>
      <c r="P10" s="36">
        <f t="shared" si="2"/>
        <v>4.6126999999999994</v>
      </c>
      <c r="Q10" s="37">
        <v>0.57999999999999996</v>
      </c>
      <c r="R10" s="36">
        <f t="shared" si="3"/>
        <v>4.0326999999999993</v>
      </c>
      <c r="S10" s="32">
        <v>0.4219</v>
      </c>
      <c r="T10" s="38">
        <v>0</v>
      </c>
      <c r="U10" s="39"/>
    </row>
    <row r="11" spans="1:21" x14ac:dyDescent="0.3">
      <c r="A11" s="40">
        <f t="shared" si="4"/>
        <v>43529</v>
      </c>
      <c r="B11" s="41" t="s">
        <v>32</v>
      </c>
      <c r="C11" s="41"/>
      <c r="D11" s="42">
        <v>1.377</v>
      </c>
      <c r="E11" s="43">
        <v>0</v>
      </c>
      <c r="F11" s="42">
        <v>0</v>
      </c>
      <c r="G11" s="42">
        <v>0</v>
      </c>
      <c r="H11" s="42">
        <v>0</v>
      </c>
      <c r="I11" s="42">
        <v>0</v>
      </c>
      <c r="J11" s="42">
        <v>5.0140000000000002</v>
      </c>
      <c r="K11" s="44">
        <f t="shared" si="0"/>
        <v>6.391</v>
      </c>
      <c r="L11" s="45">
        <v>0.12039999999999999</v>
      </c>
      <c r="M11" s="44">
        <f t="shared" si="1"/>
        <v>6.2706</v>
      </c>
      <c r="N11" s="42">
        <v>0.42099999999999999</v>
      </c>
      <c r="O11" s="42">
        <v>0</v>
      </c>
      <c r="P11" s="46">
        <f t="shared" si="2"/>
        <v>6.6916000000000002</v>
      </c>
      <c r="Q11" s="47">
        <v>0.59</v>
      </c>
      <c r="R11" s="46">
        <f t="shared" si="3"/>
        <v>6.1016000000000004</v>
      </c>
      <c r="S11" s="42">
        <v>0.42099999999999999</v>
      </c>
      <c r="T11" s="48">
        <v>0</v>
      </c>
      <c r="U11" s="39"/>
    </row>
    <row r="12" spans="1:21" x14ac:dyDescent="0.3">
      <c r="A12" s="40">
        <f t="shared" si="4"/>
        <v>43530</v>
      </c>
      <c r="B12" s="41" t="s">
        <v>33</v>
      </c>
      <c r="C12" s="41"/>
      <c r="D12" s="42">
        <v>0.746</v>
      </c>
      <c r="E12" s="43">
        <v>0</v>
      </c>
      <c r="F12" s="42">
        <v>0</v>
      </c>
      <c r="G12" s="42">
        <v>0</v>
      </c>
      <c r="H12" s="42">
        <v>0</v>
      </c>
      <c r="I12" s="42">
        <v>0</v>
      </c>
      <c r="J12" s="42">
        <v>5.032</v>
      </c>
      <c r="K12" s="44">
        <f t="shared" si="0"/>
        <v>5.7780000000000005</v>
      </c>
      <c r="L12" s="45">
        <v>0.1203</v>
      </c>
      <c r="M12" s="44">
        <f t="shared" si="1"/>
        <v>5.6577000000000002</v>
      </c>
      <c r="N12" s="42">
        <v>0.42099999999999999</v>
      </c>
      <c r="O12" s="42">
        <v>0</v>
      </c>
      <c r="P12" s="46">
        <f t="shared" si="2"/>
        <v>6.0787000000000004</v>
      </c>
      <c r="Q12" s="47">
        <v>0.59</v>
      </c>
      <c r="R12" s="46">
        <f t="shared" si="3"/>
        <v>5.4887000000000006</v>
      </c>
      <c r="S12" s="42">
        <v>0.42099999999999999</v>
      </c>
      <c r="T12" s="48">
        <v>0</v>
      </c>
      <c r="U12" s="39"/>
    </row>
    <row r="13" spans="1:21" x14ac:dyDescent="0.3">
      <c r="A13" s="40">
        <f t="shared" si="4"/>
        <v>43531</v>
      </c>
      <c r="B13" s="41" t="s">
        <v>34</v>
      </c>
      <c r="C13" s="41"/>
      <c r="D13" s="42">
        <v>1.07</v>
      </c>
      <c r="E13" s="43">
        <v>0</v>
      </c>
      <c r="F13" s="42">
        <v>0</v>
      </c>
      <c r="G13" s="42">
        <v>0</v>
      </c>
      <c r="H13" s="42">
        <v>0</v>
      </c>
      <c r="I13" s="42">
        <v>0</v>
      </c>
      <c r="J13" s="42">
        <v>5.0190000000000001</v>
      </c>
      <c r="K13" s="44">
        <f t="shared" si="0"/>
        <v>6.0890000000000004</v>
      </c>
      <c r="L13" s="45">
        <v>0.1205</v>
      </c>
      <c r="M13" s="44">
        <f t="shared" si="1"/>
        <v>5.9685000000000006</v>
      </c>
      <c r="N13" s="42">
        <v>0.42099999999999999</v>
      </c>
      <c r="O13" s="42">
        <v>0</v>
      </c>
      <c r="P13" s="46">
        <f t="shared" si="2"/>
        <v>6.3895000000000008</v>
      </c>
      <c r="Q13" s="47">
        <v>0.59</v>
      </c>
      <c r="R13" s="46">
        <f t="shared" si="3"/>
        <v>5.799500000000001</v>
      </c>
      <c r="S13" s="42">
        <v>0.42099999999999999</v>
      </c>
      <c r="T13" s="48">
        <v>0</v>
      </c>
      <c r="U13" s="39"/>
    </row>
    <row r="14" spans="1:21" x14ac:dyDescent="0.3">
      <c r="A14" s="40">
        <f t="shared" si="4"/>
        <v>43532</v>
      </c>
      <c r="B14" s="41" t="s">
        <v>28</v>
      </c>
      <c r="C14" s="41"/>
      <c r="D14" s="42">
        <v>0.88100000000000001</v>
      </c>
      <c r="E14" s="43">
        <v>0</v>
      </c>
      <c r="F14" s="42">
        <v>0</v>
      </c>
      <c r="G14" s="42">
        <v>0</v>
      </c>
      <c r="H14" s="42">
        <v>0</v>
      </c>
      <c r="I14" s="42">
        <v>0</v>
      </c>
      <c r="J14" s="42">
        <v>1.5209999999999999</v>
      </c>
      <c r="K14" s="44">
        <f t="shared" si="0"/>
        <v>2.4020000000000001</v>
      </c>
      <c r="L14" s="45">
        <v>0.1208</v>
      </c>
      <c r="M14" s="44">
        <f t="shared" si="1"/>
        <v>2.2812000000000001</v>
      </c>
      <c r="N14" s="42">
        <v>0.42199999999999999</v>
      </c>
      <c r="O14" s="42">
        <v>0</v>
      </c>
      <c r="P14" s="46">
        <f t="shared" si="2"/>
        <v>2.7032000000000003</v>
      </c>
      <c r="Q14" s="47">
        <v>0.62</v>
      </c>
      <c r="R14" s="46">
        <f t="shared" si="3"/>
        <v>2.0832000000000002</v>
      </c>
      <c r="S14" s="42">
        <v>0.42199999999999999</v>
      </c>
      <c r="T14" s="48">
        <v>0</v>
      </c>
      <c r="U14" s="39"/>
    </row>
    <row r="15" spans="1:21" x14ac:dyDescent="0.3">
      <c r="A15" s="40">
        <f t="shared" si="4"/>
        <v>43533</v>
      </c>
      <c r="B15" s="41" t="s">
        <v>29</v>
      </c>
      <c r="C15" s="41"/>
      <c r="D15" s="42">
        <v>1.0761000000000001</v>
      </c>
      <c r="E15" s="43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4">
        <f t="shared" si="0"/>
        <v>1.0761000000000001</v>
      </c>
      <c r="L15" s="45">
        <v>0.1205</v>
      </c>
      <c r="M15" s="44">
        <f t="shared" si="1"/>
        <v>0.9556</v>
      </c>
      <c r="N15" s="42">
        <v>0.4219</v>
      </c>
      <c r="O15" s="42">
        <v>0</v>
      </c>
      <c r="P15" s="46">
        <f t="shared" si="2"/>
        <v>1.3774999999999999</v>
      </c>
      <c r="Q15" s="47">
        <v>0.62</v>
      </c>
      <c r="R15" s="46">
        <f t="shared" si="3"/>
        <v>0.75749999999999995</v>
      </c>
      <c r="S15" s="42">
        <v>0.4219</v>
      </c>
      <c r="T15" s="48">
        <v>0</v>
      </c>
      <c r="U15" s="39"/>
    </row>
    <row r="16" spans="1:21" ht="15" thickBot="1" x14ac:dyDescent="0.35">
      <c r="A16" s="40">
        <f t="shared" si="4"/>
        <v>43534</v>
      </c>
      <c r="B16" s="49" t="s">
        <v>30</v>
      </c>
      <c r="C16" s="49"/>
      <c r="D16" s="50">
        <v>1.0269999999999999</v>
      </c>
      <c r="E16" s="51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2">
        <f t="shared" si="0"/>
        <v>1.0269999999999999</v>
      </c>
      <c r="L16" s="53">
        <v>0.1157</v>
      </c>
      <c r="M16" s="52">
        <f t="shared" si="1"/>
        <v>0.91129999999999989</v>
      </c>
      <c r="N16" s="50">
        <v>0.40300000000000002</v>
      </c>
      <c r="O16" s="50">
        <v>0</v>
      </c>
      <c r="P16" s="54">
        <f t="shared" si="2"/>
        <v>1.3142999999999998</v>
      </c>
      <c r="Q16" s="55">
        <v>0.6</v>
      </c>
      <c r="R16" s="54">
        <f t="shared" si="3"/>
        <v>0.71429999999999982</v>
      </c>
      <c r="S16" s="50">
        <v>0.40300000000000002</v>
      </c>
      <c r="T16" s="56">
        <v>0</v>
      </c>
      <c r="U16" s="39"/>
    </row>
    <row r="17" spans="1:21" x14ac:dyDescent="0.3">
      <c r="A17" s="40">
        <f t="shared" si="4"/>
        <v>43535</v>
      </c>
      <c r="B17" s="31" t="s">
        <v>31</v>
      </c>
      <c r="C17" s="31"/>
      <c r="D17" s="32">
        <v>0.99099999999999988</v>
      </c>
      <c r="E17" s="33">
        <v>0</v>
      </c>
      <c r="F17" s="32">
        <v>0</v>
      </c>
      <c r="G17" s="32">
        <v>0</v>
      </c>
      <c r="H17" s="32">
        <v>0</v>
      </c>
      <c r="I17" s="32">
        <v>0</v>
      </c>
      <c r="J17" s="32">
        <v>2.9180000000000001</v>
      </c>
      <c r="K17" s="34">
        <f t="shared" si="0"/>
        <v>3.9089999999999998</v>
      </c>
      <c r="L17" s="35">
        <v>0.11600000000000001</v>
      </c>
      <c r="M17" s="34">
        <f t="shared" si="1"/>
        <v>3.7929999999999997</v>
      </c>
      <c r="N17" s="32">
        <v>0.42099999999999999</v>
      </c>
      <c r="O17" s="32">
        <v>0</v>
      </c>
      <c r="P17" s="36">
        <f t="shared" si="2"/>
        <v>4.2139999999999995</v>
      </c>
      <c r="Q17" s="37">
        <v>0.6</v>
      </c>
      <c r="R17" s="36">
        <f t="shared" si="3"/>
        <v>3.6139999999999994</v>
      </c>
      <c r="S17" s="32">
        <v>0.42099999999999999</v>
      </c>
      <c r="T17" s="38">
        <v>0</v>
      </c>
      <c r="U17" s="39"/>
    </row>
    <row r="18" spans="1:21" x14ac:dyDescent="0.3">
      <c r="A18" s="40">
        <f t="shared" si="4"/>
        <v>43536</v>
      </c>
      <c r="B18" s="41" t="s">
        <v>32</v>
      </c>
      <c r="C18" s="41"/>
      <c r="D18" s="42">
        <v>0.99500000000000011</v>
      </c>
      <c r="E18" s="43">
        <v>0</v>
      </c>
      <c r="F18" s="42">
        <v>0</v>
      </c>
      <c r="G18" s="42">
        <v>0</v>
      </c>
      <c r="H18" s="42">
        <v>0</v>
      </c>
      <c r="I18" s="42">
        <v>0</v>
      </c>
      <c r="J18" s="42">
        <v>2.9180000000000001</v>
      </c>
      <c r="K18" s="44">
        <f t="shared" si="0"/>
        <v>3.9130000000000003</v>
      </c>
      <c r="L18" s="45">
        <v>0.121</v>
      </c>
      <c r="M18" s="44">
        <f t="shared" si="1"/>
        <v>3.7920000000000003</v>
      </c>
      <c r="N18" s="42">
        <v>0.42</v>
      </c>
      <c r="O18" s="42">
        <v>0</v>
      </c>
      <c r="P18" s="46">
        <f t="shared" si="2"/>
        <v>4.2120000000000006</v>
      </c>
      <c r="Q18" s="47">
        <v>0.6</v>
      </c>
      <c r="R18" s="46">
        <f t="shared" si="3"/>
        <v>3.6120000000000005</v>
      </c>
      <c r="S18" s="42">
        <v>0.42</v>
      </c>
      <c r="T18" s="48">
        <v>0</v>
      </c>
      <c r="U18" s="39"/>
    </row>
    <row r="19" spans="1:21" x14ac:dyDescent="0.3">
      <c r="A19" s="40">
        <f t="shared" si="4"/>
        <v>43537</v>
      </c>
      <c r="B19" s="41" t="s">
        <v>33</v>
      </c>
      <c r="C19" s="41"/>
      <c r="D19" s="42">
        <v>0.55899999999999994</v>
      </c>
      <c r="E19" s="43">
        <v>0</v>
      </c>
      <c r="F19" s="42">
        <v>0</v>
      </c>
      <c r="G19" s="42">
        <v>0</v>
      </c>
      <c r="H19" s="42">
        <v>0</v>
      </c>
      <c r="I19" s="42">
        <v>0</v>
      </c>
      <c r="J19" s="42">
        <v>2.1840000000000002</v>
      </c>
      <c r="K19" s="44">
        <f t="shared" si="0"/>
        <v>2.7430000000000003</v>
      </c>
      <c r="L19" s="45">
        <v>0.11899999999999999</v>
      </c>
      <c r="M19" s="44">
        <f t="shared" si="1"/>
        <v>2.6240000000000006</v>
      </c>
      <c r="N19" s="42">
        <v>0.42</v>
      </c>
      <c r="O19" s="42">
        <v>0</v>
      </c>
      <c r="P19" s="46">
        <f t="shared" si="2"/>
        <v>3.0440000000000005</v>
      </c>
      <c r="Q19" s="47">
        <v>0.6</v>
      </c>
      <c r="R19" s="46">
        <f t="shared" si="3"/>
        <v>2.4440000000000004</v>
      </c>
      <c r="S19" s="42">
        <v>0.42</v>
      </c>
      <c r="T19" s="48">
        <v>0</v>
      </c>
      <c r="U19" s="39"/>
    </row>
    <row r="20" spans="1:21" x14ac:dyDescent="0.3">
      <c r="A20" s="40">
        <f t="shared" si="4"/>
        <v>43538</v>
      </c>
      <c r="B20" s="41" t="s">
        <v>34</v>
      </c>
      <c r="C20" s="41"/>
      <c r="D20" s="42">
        <v>0.68300000000000005</v>
      </c>
      <c r="E20" s="43">
        <v>0</v>
      </c>
      <c r="F20" s="42">
        <v>9.6000000000000002E-2</v>
      </c>
      <c r="G20" s="42">
        <v>0</v>
      </c>
      <c r="H20" s="42">
        <v>0.29799999999999999</v>
      </c>
      <c r="I20" s="42">
        <v>0</v>
      </c>
      <c r="J20" s="42">
        <v>2.9129999999999998</v>
      </c>
      <c r="K20" s="44">
        <f t="shared" si="0"/>
        <v>3.9899999999999998</v>
      </c>
      <c r="L20" s="45">
        <v>0.11899999999999999</v>
      </c>
      <c r="M20" s="44">
        <f t="shared" si="1"/>
        <v>3.8709999999999996</v>
      </c>
      <c r="N20" s="42">
        <v>0.41899999999999998</v>
      </c>
      <c r="O20" s="42">
        <v>0</v>
      </c>
      <c r="P20" s="46">
        <f t="shared" si="2"/>
        <v>4.2899999999999991</v>
      </c>
      <c r="Q20" s="47">
        <v>0.6</v>
      </c>
      <c r="R20" s="46">
        <f t="shared" si="3"/>
        <v>3.6899999999999991</v>
      </c>
      <c r="S20" s="42">
        <v>0.41899999999999998</v>
      </c>
      <c r="T20" s="48">
        <v>0</v>
      </c>
      <c r="U20" s="39"/>
    </row>
    <row r="21" spans="1:21" x14ac:dyDescent="0.3">
      <c r="A21" s="40">
        <f t="shared" si="4"/>
        <v>43539</v>
      </c>
      <c r="B21" s="41" t="s">
        <v>28</v>
      </c>
      <c r="C21" s="41"/>
      <c r="D21" s="42">
        <v>1.41</v>
      </c>
      <c r="E21" s="43">
        <v>0</v>
      </c>
      <c r="F21" s="42">
        <v>0.48699999999999999</v>
      </c>
      <c r="G21" s="42">
        <v>0</v>
      </c>
      <c r="H21" s="42">
        <v>0.66600000000000004</v>
      </c>
      <c r="I21" s="42">
        <v>0</v>
      </c>
      <c r="J21" s="42">
        <v>3.206</v>
      </c>
      <c r="K21" s="44">
        <f t="shared" si="0"/>
        <v>5.7690000000000001</v>
      </c>
      <c r="L21" s="45">
        <v>0.12</v>
      </c>
      <c r="M21" s="44">
        <f t="shared" si="1"/>
        <v>5.649</v>
      </c>
      <c r="N21" s="42">
        <v>0.41899999999999998</v>
      </c>
      <c r="O21" s="42">
        <v>0</v>
      </c>
      <c r="P21" s="46">
        <f t="shared" si="2"/>
        <v>6.0679999999999996</v>
      </c>
      <c r="Q21" s="47">
        <v>0.6</v>
      </c>
      <c r="R21" s="46">
        <f t="shared" si="3"/>
        <v>5.468</v>
      </c>
      <c r="S21" s="42">
        <v>0.41899999999999998</v>
      </c>
      <c r="T21" s="48">
        <v>0</v>
      </c>
      <c r="U21" s="39"/>
    </row>
    <row r="22" spans="1:21" x14ac:dyDescent="0.3">
      <c r="A22" s="40">
        <f t="shared" si="4"/>
        <v>43540</v>
      </c>
      <c r="B22" s="41" t="s">
        <v>29</v>
      </c>
      <c r="C22" s="41"/>
      <c r="D22" s="42">
        <v>1.2349999999999999</v>
      </c>
      <c r="E22" s="43">
        <v>0</v>
      </c>
      <c r="F22" s="42">
        <v>0.622</v>
      </c>
      <c r="G22" s="42">
        <v>0</v>
      </c>
      <c r="H22" s="42">
        <v>0.65900000000000003</v>
      </c>
      <c r="I22" s="42">
        <v>0</v>
      </c>
      <c r="J22" s="42">
        <v>0</v>
      </c>
      <c r="K22" s="44">
        <f t="shared" si="0"/>
        <v>2.516</v>
      </c>
      <c r="L22" s="45">
        <v>0.12</v>
      </c>
      <c r="M22" s="44">
        <f t="shared" si="1"/>
        <v>2.3959999999999999</v>
      </c>
      <c r="N22" s="42">
        <v>0.41899999999999998</v>
      </c>
      <c r="O22" s="42">
        <v>0</v>
      </c>
      <c r="P22" s="46">
        <f t="shared" si="2"/>
        <v>2.8149999999999999</v>
      </c>
      <c r="Q22" s="47">
        <v>0.6</v>
      </c>
      <c r="R22" s="46">
        <f t="shared" si="3"/>
        <v>2.2149999999999999</v>
      </c>
      <c r="S22" s="42">
        <v>0.41899999999999998</v>
      </c>
      <c r="T22" s="48">
        <v>0</v>
      </c>
      <c r="U22" s="39"/>
    </row>
    <row r="23" spans="1:21" ht="15" thickBot="1" x14ac:dyDescent="0.35">
      <c r="A23" s="40">
        <f t="shared" si="4"/>
        <v>43541</v>
      </c>
      <c r="B23" s="49" t="s">
        <v>30</v>
      </c>
      <c r="C23" s="49"/>
      <c r="D23" s="50">
        <v>1.2190000000000001</v>
      </c>
      <c r="E23" s="51">
        <v>0</v>
      </c>
      <c r="F23" s="50">
        <v>0.62</v>
      </c>
      <c r="G23" s="50">
        <v>0</v>
      </c>
      <c r="H23" s="50">
        <v>0.65400000000000003</v>
      </c>
      <c r="I23" s="50">
        <v>0</v>
      </c>
      <c r="J23" s="50">
        <v>0</v>
      </c>
      <c r="K23" s="52">
        <f t="shared" si="0"/>
        <v>2.4929999999999999</v>
      </c>
      <c r="L23" s="53">
        <v>0.121</v>
      </c>
      <c r="M23" s="52">
        <f t="shared" si="1"/>
        <v>2.3719999999999999</v>
      </c>
      <c r="N23" s="50">
        <v>0.41799999999999998</v>
      </c>
      <c r="O23" s="50">
        <v>0</v>
      </c>
      <c r="P23" s="54">
        <f t="shared" si="2"/>
        <v>2.79</v>
      </c>
      <c r="Q23" s="55">
        <v>0.6</v>
      </c>
      <c r="R23" s="54">
        <f t="shared" si="3"/>
        <v>2.19</v>
      </c>
      <c r="S23" s="50">
        <v>0.41799999999999998</v>
      </c>
      <c r="T23" s="56">
        <v>0</v>
      </c>
      <c r="U23" s="39"/>
    </row>
    <row r="24" spans="1:21" x14ac:dyDescent="0.3">
      <c r="A24" s="57">
        <f t="shared" si="4"/>
        <v>43542</v>
      </c>
      <c r="B24" s="58" t="s">
        <v>31</v>
      </c>
      <c r="C24" s="31"/>
      <c r="D24" s="32">
        <v>0.10000000000000003</v>
      </c>
      <c r="E24" s="33">
        <v>0</v>
      </c>
      <c r="F24" s="32">
        <v>0.61799999999999999</v>
      </c>
      <c r="G24" s="32">
        <v>0</v>
      </c>
      <c r="H24" s="32">
        <v>0.65200000000000002</v>
      </c>
      <c r="I24" s="32">
        <v>0</v>
      </c>
      <c r="J24" s="32">
        <v>3.6920000000000002</v>
      </c>
      <c r="K24" s="34">
        <f t="shared" si="0"/>
        <v>5.0620000000000003</v>
      </c>
      <c r="L24" s="35">
        <v>0.11700000000000001</v>
      </c>
      <c r="M24" s="34">
        <f t="shared" si="1"/>
        <v>4.9450000000000003</v>
      </c>
      <c r="N24" s="32">
        <v>0.41899999999999998</v>
      </c>
      <c r="O24" s="32">
        <v>0</v>
      </c>
      <c r="P24" s="36">
        <f t="shared" si="2"/>
        <v>5.3639999999999999</v>
      </c>
      <c r="Q24" s="37">
        <v>0.57999999999999996</v>
      </c>
      <c r="R24" s="36">
        <f t="shared" si="3"/>
        <v>4.7839999999999998</v>
      </c>
      <c r="S24" s="32">
        <v>0.41899999999999998</v>
      </c>
      <c r="T24" s="38">
        <v>0</v>
      </c>
      <c r="U24" s="39"/>
    </row>
    <row r="25" spans="1:21" x14ac:dyDescent="0.3">
      <c r="A25" s="57">
        <f t="shared" si="4"/>
        <v>43543</v>
      </c>
      <c r="B25" s="59" t="s">
        <v>32</v>
      </c>
      <c r="C25" s="41"/>
      <c r="D25" s="42">
        <v>-0.41899999999999998</v>
      </c>
      <c r="E25" s="43">
        <v>0</v>
      </c>
      <c r="F25" s="42">
        <v>0.61699999999999999</v>
      </c>
      <c r="G25" s="42">
        <v>0</v>
      </c>
      <c r="H25" s="42">
        <v>0.59799999999999998</v>
      </c>
      <c r="I25" s="42">
        <v>0</v>
      </c>
      <c r="J25" s="42">
        <v>4.6980000000000004</v>
      </c>
      <c r="K25" s="44">
        <f t="shared" si="0"/>
        <v>5.4940000000000007</v>
      </c>
      <c r="L25" s="45">
        <v>0.12</v>
      </c>
      <c r="M25" s="44">
        <f t="shared" si="1"/>
        <v>5.3740000000000006</v>
      </c>
      <c r="N25" s="42">
        <v>0.41899999999999998</v>
      </c>
      <c r="O25" s="42">
        <v>0</v>
      </c>
      <c r="P25" s="46">
        <f t="shared" si="2"/>
        <v>5.7930000000000001</v>
      </c>
      <c r="Q25" s="47">
        <v>0.59</v>
      </c>
      <c r="R25" s="46">
        <f t="shared" si="3"/>
        <v>5.2030000000000003</v>
      </c>
      <c r="S25" s="42">
        <v>0.41899999999999998</v>
      </c>
      <c r="T25" s="48">
        <v>0</v>
      </c>
      <c r="U25" s="39"/>
    </row>
    <row r="26" spans="1:21" x14ac:dyDescent="0.3">
      <c r="A26" s="57">
        <f t="shared" si="4"/>
        <v>43544</v>
      </c>
      <c r="B26" s="59" t="s">
        <v>33</v>
      </c>
      <c r="C26" s="41"/>
      <c r="D26" s="42">
        <v>0.35200000000000004</v>
      </c>
      <c r="E26" s="43">
        <v>0</v>
      </c>
      <c r="F26" s="42">
        <v>0.61599999999999999</v>
      </c>
      <c r="G26" s="42">
        <v>0</v>
      </c>
      <c r="H26" s="42">
        <v>0.127</v>
      </c>
      <c r="I26" s="42">
        <v>0</v>
      </c>
      <c r="J26" s="42">
        <v>4.8869999999999996</v>
      </c>
      <c r="K26" s="44">
        <f t="shared" si="0"/>
        <v>5.9819999999999993</v>
      </c>
      <c r="L26" s="45">
        <v>0.12</v>
      </c>
      <c r="M26" s="44">
        <f t="shared" si="1"/>
        <v>5.8619999999999992</v>
      </c>
      <c r="N26" s="42">
        <v>0.41899999999999998</v>
      </c>
      <c r="O26" s="42">
        <v>0</v>
      </c>
      <c r="P26" s="46">
        <f t="shared" si="2"/>
        <v>6.2809999999999988</v>
      </c>
      <c r="Q26" s="47">
        <v>0.59</v>
      </c>
      <c r="R26" s="46">
        <f t="shared" si="3"/>
        <v>5.6909999999999989</v>
      </c>
      <c r="S26" s="42">
        <v>0.41899999999999998</v>
      </c>
      <c r="T26" s="48">
        <v>0</v>
      </c>
      <c r="U26" s="39"/>
    </row>
    <row r="27" spans="1:21" x14ac:dyDescent="0.3">
      <c r="A27" s="57">
        <f t="shared" si="4"/>
        <v>43545</v>
      </c>
      <c r="B27" s="59" t="s">
        <v>34</v>
      </c>
      <c r="C27" s="41"/>
      <c r="D27" s="42">
        <v>0.73799999999999999</v>
      </c>
      <c r="E27" s="43">
        <v>0</v>
      </c>
      <c r="F27" s="42">
        <v>0.61499999999999999</v>
      </c>
      <c r="G27" s="42">
        <v>0</v>
      </c>
      <c r="H27" s="42">
        <v>0.34799999999999998</v>
      </c>
      <c r="I27" s="42">
        <v>0</v>
      </c>
      <c r="J27" s="42">
        <v>4.8899999999999997</v>
      </c>
      <c r="K27" s="44">
        <f t="shared" si="0"/>
        <v>6.5909999999999993</v>
      </c>
      <c r="L27" s="45">
        <v>0.12</v>
      </c>
      <c r="M27" s="44">
        <f t="shared" si="1"/>
        <v>6.4709999999999992</v>
      </c>
      <c r="N27" s="42">
        <v>0.41899999999999998</v>
      </c>
      <c r="O27" s="42">
        <v>0</v>
      </c>
      <c r="P27" s="46">
        <f t="shared" si="2"/>
        <v>6.8899999999999988</v>
      </c>
      <c r="Q27" s="47">
        <v>0.6</v>
      </c>
      <c r="R27" s="46">
        <f t="shared" si="3"/>
        <v>6.2899999999999991</v>
      </c>
      <c r="S27" s="42">
        <v>0.41899999999999998</v>
      </c>
      <c r="T27" s="48">
        <v>0</v>
      </c>
      <c r="U27" s="39"/>
    </row>
    <row r="28" spans="1:21" x14ac:dyDescent="0.3">
      <c r="A28" s="57">
        <f t="shared" si="4"/>
        <v>43546</v>
      </c>
      <c r="B28" s="59" t="s">
        <v>28</v>
      </c>
      <c r="C28" s="41"/>
      <c r="D28" s="42">
        <v>0.74099999999999988</v>
      </c>
      <c r="E28" s="43">
        <v>0</v>
      </c>
      <c r="F28" s="42">
        <v>0.61399999999999999</v>
      </c>
      <c r="G28" s="42">
        <v>0</v>
      </c>
      <c r="H28" s="42">
        <v>0.52</v>
      </c>
      <c r="I28" s="42">
        <v>0</v>
      </c>
      <c r="J28" s="42">
        <v>2.133</v>
      </c>
      <c r="K28" s="44">
        <f t="shared" si="0"/>
        <v>4.008</v>
      </c>
      <c r="L28" s="45">
        <v>0.121</v>
      </c>
      <c r="M28" s="44">
        <f t="shared" si="1"/>
        <v>3.887</v>
      </c>
      <c r="N28" s="42">
        <v>0.41899999999999998</v>
      </c>
      <c r="O28" s="42">
        <v>0</v>
      </c>
      <c r="P28" s="46">
        <f t="shared" si="2"/>
        <v>4.306</v>
      </c>
      <c r="Q28" s="47">
        <v>0.63</v>
      </c>
      <c r="R28" s="46">
        <f t="shared" si="3"/>
        <v>3.6760000000000002</v>
      </c>
      <c r="S28" s="42">
        <v>0.41899999999999998</v>
      </c>
      <c r="T28" s="48">
        <v>0</v>
      </c>
      <c r="U28" s="39"/>
    </row>
    <row r="29" spans="1:21" x14ac:dyDescent="0.3">
      <c r="A29" s="57">
        <f t="shared" si="4"/>
        <v>43547</v>
      </c>
      <c r="B29" s="59" t="s">
        <v>29</v>
      </c>
      <c r="C29" s="41"/>
      <c r="D29" s="42">
        <v>-4.5999999999999985E-2</v>
      </c>
      <c r="E29" s="43">
        <v>0</v>
      </c>
      <c r="F29" s="42">
        <v>0.61399999999999999</v>
      </c>
      <c r="G29" s="42">
        <v>0</v>
      </c>
      <c r="H29" s="42">
        <v>0.33100000000000002</v>
      </c>
      <c r="I29" s="42">
        <v>0</v>
      </c>
      <c r="J29" s="42">
        <v>0</v>
      </c>
      <c r="K29" s="44">
        <f t="shared" si="0"/>
        <v>0.89900000000000002</v>
      </c>
      <c r="L29" s="45">
        <v>0.121</v>
      </c>
      <c r="M29" s="44">
        <f t="shared" si="1"/>
        <v>0.77800000000000002</v>
      </c>
      <c r="N29" s="42">
        <v>0.41899999999999998</v>
      </c>
      <c r="O29" s="42">
        <v>0</v>
      </c>
      <c r="P29" s="46">
        <f t="shared" si="2"/>
        <v>1.1970000000000001</v>
      </c>
      <c r="Q29" s="47">
        <v>0.66</v>
      </c>
      <c r="R29" s="46">
        <f t="shared" si="3"/>
        <v>0.53700000000000003</v>
      </c>
      <c r="S29" s="42">
        <v>0.41899999999999998</v>
      </c>
      <c r="T29" s="48">
        <v>0</v>
      </c>
      <c r="U29" s="39"/>
    </row>
    <row r="30" spans="1:21" ht="15" thickBot="1" x14ac:dyDescent="0.35">
      <c r="A30" s="57">
        <f t="shared" si="4"/>
        <v>43548</v>
      </c>
      <c r="B30" s="60" t="s">
        <v>30</v>
      </c>
      <c r="C30" s="49"/>
      <c r="D30" s="50">
        <v>-0.41899999999999998</v>
      </c>
      <c r="E30" s="51">
        <v>0</v>
      </c>
      <c r="F30" s="50">
        <v>0.61299999999999999</v>
      </c>
      <c r="G30" s="50">
        <v>0</v>
      </c>
      <c r="H30" s="50">
        <v>0.33</v>
      </c>
      <c r="I30" s="50">
        <v>0</v>
      </c>
      <c r="J30" s="50">
        <v>0</v>
      </c>
      <c r="K30" s="52">
        <f t="shared" si="0"/>
        <v>0.52400000000000002</v>
      </c>
      <c r="L30" s="53">
        <v>0.121</v>
      </c>
      <c r="M30" s="52">
        <f t="shared" si="1"/>
        <v>0.40300000000000002</v>
      </c>
      <c r="N30" s="50">
        <v>0.41899999999999998</v>
      </c>
      <c r="O30" s="50">
        <v>0</v>
      </c>
      <c r="P30" s="54">
        <f t="shared" si="2"/>
        <v>0.82200000000000006</v>
      </c>
      <c r="Q30" s="55">
        <v>0.65</v>
      </c>
      <c r="R30" s="54">
        <f t="shared" si="3"/>
        <v>0.17200000000000004</v>
      </c>
      <c r="S30" s="50">
        <v>0.41899999999999998</v>
      </c>
      <c r="T30" s="56">
        <v>0</v>
      </c>
      <c r="U30" s="39"/>
    </row>
    <row r="31" spans="1:21" x14ac:dyDescent="0.3">
      <c r="A31" s="57">
        <f t="shared" si="4"/>
        <v>43549</v>
      </c>
      <c r="B31" s="61" t="s">
        <v>31</v>
      </c>
      <c r="C31" s="62"/>
      <c r="D31" s="63">
        <v>-0.41799999999999998</v>
      </c>
      <c r="E31" s="64">
        <v>0</v>
      </c>
      <c r="F31" s="63">
        <v>0.61299999999999999</v>
      </c>
      <c r="G31" s="63">
        <v>0</v>
      </c>
      <c r="H31" s="63">
        <v>0.32900000000000001</v>
      </c>
      <c r="I31" s="63">
        <v>0</v>
      </c>
      <c r="J31" s="63">
        <v>3.07</v>
      </c>
      <c r="K31" s="65">
        <f t="shared" si="0"/>
        <v>3.5939999999999999</v>
      </c>
      <c r="L31" s="66">
        <v>0.11799999999999999</v>
      </c>
      <c r="M31" s="65">
        <f t="shared" si="1"/>
        <v>3.476</v>
      </c>
      <c r="N31" s="63">
        <v>0.41799999999999998</v>
      </c>
      <c r="O31" s="63">
        <v>0</v>
      </c>
      <c r="P31" s="67">
        <f t="shared" si="2"/>
        <v>3.8940000000000001</v>
      </c>
      <c r="Q31" s="68">
        <v>0.64</v>
      </c>
      <c r="R31" s="67">
        <f t="shared" si="3"/>
        <v>3.254</v>
      </c>
      <c r="S31" s="63">
        <v>0.41799999999999998</v>
      </c>
      <c r="T31" s="69">
        <v>0</v>
      </c>
      <c r="U31" s="39"/>
    </row>
    <row r="32" spans="1:21" x14ac:dyDescent="0.3">
      <c r="A32" s="57">
        <f t="shared" si="4"/>
        <v>43550</v>
      </c>
      <c r="B32" s="59" t="s">
        <v>32</v>
      </c>
      <c r="C32" s="41"/>
      <c r="D32" s="42">
        <v>-0.41699999999999998</v>
      </c>
      <c r="E32" s="43">
        <v>0</v>
      </c>
      <c r="F32" s="42">
        <v>0.61199999999999999</v>
      </c>
      <c r="G32" s="42">
        <v>0</v>
      </c>
      <c r="H32" s="42">
        <v>0.40100000000000002</v>
      </c>
      <c r="I32" s="42">
        <v>0</v>
      </c>
      <c r="J32" s="42">
        <v>4.8209999999999997</v>
      </c>
      <c r="K32" s="44">
        <f t="shared" si="0"/>
        <v>5.4169999999999998</v>
      </c>
      <c r="L32" s="45">
        <v>0.12</v>
      </c>
      <c r="M32" s="44">
        <f t="shared" si="1"/>
        <v>5.2969999999999997</v>
      </c>
      <c r="N32" s="42">
        <v>0.41699999999999998</v>
      </c>
      <c r="O32" s="42">
        <v>0</v>
      </c>
      <c r="P32" s="46">
        <f t="shared" si="2"/>
        <v>5.7139999999999995</v>
      </c>
      <c r="Q32" s="47">
        <v>0.64</v>
      </c>
      <c r="R32" s="46">
        <f t="shared" si="3"/>
        <v>5.0739999999999998</v>
      </c>
      <c r="S32" s="42">
        <v>0.41699999999999998</v>
      </c>
      <c r="T32" s="48">
        <v>0</v>
      </c>
      <c r="U32" s="39"/>
    </row>
    <row r="33" spans="1:21" x14ac:dyDescent="0.3">
      <c r="A33" s="57">
        <f t="shared" si="4"/>
        <v>43551</v>
      </c>
      <c r="B33" s="59" t="s">
        <v>33</v>
      </c>
      <c r="C33" s="41"/>
      <c r="D33" s="42">
        <v>0.40799999999999997</v>
      </c>
      <c r="E33" s="43">
        <v>0</v>
      </c>
      <c r="F33" s="42">
        <v>0.32800000000000001</v>
      </c>
      <c r="G33" s="42">
        <v>0</v>
      </c>
      <c r="H33" s="42">
        <v>0.51300000000000001</v>
      </c>
      <c r="I33" s="42">
        <v>0</v>
      </c>
      <c r="J33" s="42">
        <v>4.931</v>
      </c>
      <c r="K33" s="44">
        <f t="shared" si="0"/>
        <v>6.18</v>
      </c>
      <c r="L33" s="45">
        <v>0.11799999999999999</v>
      </c>
      <c r="M33" s="44">
        <f t="shared" si="1"/>
        <v>6.0619999999999994</v>
      </c>
      <c r="N33" s="42">
        <v>0.41399999999999998</v>
      </c>
      <c r="O33" s="42">
        <v>0</v>
      </c>
      <c r="P33" s="46">
        <f t="shared" si="2"/>
        <v>6.4759999999999991</v>
      </c>
      <c r="Q33" s="47">
        <v>0.63</v>
      </c>
      <c r="R33" s="46">
        <f t="shared" si="3"/>
        <v>5.8459999999999992</v>
      </c>
      <c r="S33" s="42">
        <v>0.41399999999999998</v>
      </c>
      <c r="T33" s="48">
        <v>0</v>
      </c>
      <c r="U33" s="39"/>
    </row>
    <row r="34" spans="1:21" x14ac:dyDescent="0.3">
      <c r="A34" s="57">
        <f t="shared" si="4"/>
        <v>43552</v>
      </c>
      <c r="B34" s="59" t="s">
        <v>34</v>
      </c>
      <c r="C34" s="41"/>
      <c r="D34" s="42">
        <v>0.95700000000000007</v>
      </c>
      <c r="E34" s="43">
        <v>0</v>
      </c>
      <c r="F34" s="42">
        <v>0</v>
      </c>
      <c r="G34" s="42">
        <v>0</v>
      </c>
      <c r="H34" s="42">
        <v>0.32900000000000001</v>
      </c>
      <c r="I34" s="42">
        <v>0</v>
      </c>
      <c r="J34" s="42">
        <v>5.0389999999999997</v>
      </c>
      <c r="K34" s="44">
        <f t="shared" si="0"/>
        <v>6.3249999999999993</v>
      </c>
      <c r="L34" s="45">
        <v>0.12</v>
      </c>
      <c r="M34" s="44">
        <f t="shared" si="1"/>
        <v>6.2049999999999992</v>
      </c>
      <c r="N34" s="42">
        <v>0.41399999999999998</v>
      </c>
      <c r="O34" s="42">
        <v>0</v>
      </c>
      <c r="P34" s="46">
        <f t="shared" si="2"/>
        <v>6.6189999999999989</v>
      </c>
      <c r="Q34" s="47">
        <v>0.63</v>
      </c>
      <c r="R34" s="46">
        <f t="shared" si="3"/>
        <v>5.988999999999999</v>
      </c>
      <c r="S34" s="42">
        <v>0.41399999999999998</v>
      </c>
      <c r="T34" s="48">
        <v>0</v>
      </c>
      <c r="U34" s="39"/>
    </row>
    <row r="35" spans="1:21" x14ac:dyDescent="0.3">
      <c r="A35" s="57">
        <f t="shared" si="4"/>
        <v>43553</v>
      </c>
      <c r="B35" s="59" t="s">
        <v>28</v>
      </c>
      <c r="C35" s="41"/>
      <c r="D35" s="42">
        <v>1.127</v>
      </c>
      <c r="E35" s="43">
        <v>0</v>
      </c>
      <c r="F35" s="42">
        <v>0</v>
      </c>
      <c r="G35" s="42">
        <v>0</v>
      </c>
      <c r="H35" s="42">
        <v>0</v>
      </c>
      <c r="I35" s="42">
        <v>0</v>
      </c>
      <c r="J35" s="42">
        <v>2.931</v>
      </c>
      <c r="K35" s="44">
        <f t="shared" si="0"/>
        <v>4.0579999999999998</v>
      </c>
      <c r="L35" s="45">
        <v>0.128</v>
      </c>
      <c r="M35" s="44">
        <f t="shared" si="1"/>
        <v>3.9299999999999997</v>
      </c>
      <c r="N35" s="42">
        <v>0.41399999999999998</v>
      </c>
      <c r="O35" s="42">
        <v>0</v>
      </c>
      <c r="P35" s="46">
        <f t="shared" si="2"/>
        <v>4.3439999999999994</v>
      </c>
      <c r="Q35" s="47">
        <v>0.63</v>
      </c>
      <c r="R35" s="46">
        <f t="shared" si="3"/>
        <v>3.7139999999999995</v>
      </c>
      <c r="S35" s="42">
        <v>0.41399999999999998</v>
      </c>
      <c r="T35" s="48">
        <v>0</v>
      </c>
      <c r="U35" s="39"/>
    </row>
    <row r="36" spans="1:21" x14ac:dyDescent="0.3">
      <c r="A36" s="57">
        <f t="shared" si="4"/>
        <v>43554</v>
      </c>
      <c r="B36" s="59" t="s">
        <v>29</v>
      </c>
      <c r="C36" s="41"/>
      <c r="D36" s="42">
        <v>1.1180000000000001</v>
      </c>
      <c r="E36" s="43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4">
        <f t="shared" si="0"/>
        <v>1.1180000000000001</v>
      </c>
      <c r="L36" s="45">
        <v>0.224</v>
      </c>
      <c r="M36" s="44">
        <f t="shared" si="1"/>
        <v>0.89400000000000013</v>
      </c>
      <c r="N36" s="42">
        <v>0.41399999999999998</v>
      </c>
      <c r="O36" s="42">
        <v>0</v>
      </c>
      <c r="P36" s="46">
        <f t="shared" si="2"/>
        <v>1.3080000000000001</v>
      </c>
      <c r="Q36" s="47">
        <v>0.63</v>
      </c>
      <c r="R36" s="46">
        <f t="shared" si="3"/>
        <v>0.67800000000000005</v>
      </c>
      <c r="S36" s="42">
        <v>0.41399999999999998</v>
      </c>
      <c r="T36" s="48">
        <v>0</v>
      </c>
      <c r="U36" s="39"/>
    </row>
    <row r="37" spans="1:21" ht="15" thickBot="1" x14ac:dyDescent="0.35">
      <c r="A37" s="57">
        <f t="shared" si="4"/>
        <v>43555</v>
      </c>
      <c r="B37" s="60" t="s">
        <v>30</v>
      </c>
      <c r="C37" s="49"/>
      <c r="D37" s="50">
        <v>1.0609999999999999</v>
      </c>
      <c r="E37" s="51">
        <v>0</v>
      </c>
      <c r="F37" s="50">
        <v>0</v>
      </c>
      <c r="G37" s="50">
        <v>0</v>
      </c>
      <c r="H37" s="50">
        <v>5.8999999999999997E-2</v>
      </c>
      <c r="I37" s="50">
        <v>0</v>
      </c>
      <c r="J37" s="50">
        <v>0</v>
      </c>
      <c r="K37" s="52">
        <f t="shared" si="0"/>
        <v>1.1199999999999999</v>
      </c>
      <c r="L37" s="53">
        <v>0.11600000000000001</v>
      </c>
      <c r="M37" s="52">
        <f t="shared" si="1"/>
        <v>1.0039999999999998</v>
      </c>
      <c r="N37" s="50">
        <v>0.41299999999999998</v>
      </c>
      <c r="O37" s="50">
        <v>0</v>
      </c>
      <c r="P37" s="54">
        <f t="shared" si="2"/>
        <v>1.4169999999999998</v>
      </c>
      <c r="Q37" s="55">
        <v>0.62</v>
      </c>
      <c r="R37" s="54">
        <f t="shared" si="3"/>
        <v>0.79699999999999982</v>
      </c>
      <c r="S37" s="50">
        <v>0.41299999999999998</v>
      </c>
      <c r="T37" s="56">
        <v>0</v>
      </c>
      <c r="U37" s="39"/>
    </row>
    <row r="38" spans="1:21" ht="15.75" customHeight="1" thickBot="1" x14ac:dyDescent="0.35">
      <c r="A38" s="70"/>
      <c r="B38" s="71"/>
      <c r="C38" s="71" t="s">
        <v>35</v>
      </c>
      <c r="D38" s="72">
        <f t="shared" ref="D38:T38" si="5">SUM(D7:D37)</f>
        <v>23.848199999999999</v>
      </c>
      <c r="E38" s="73">
        <f t="shared" si="5"/>
        <v>0</v>
      </c>
      <c r="F38" s="73">
        <f t="shared" si="5"/>
        <v>7.6849999999999996</v>
      </c>
      <c r="G38" s="73">
        <f t="shared" si="5"/>
        <v>0</v>
      </c>
      <c r="H38" s="73">
        <f t="shared" si="5"/>
        <v>6.8140000000000001</v>
      </c>
      <c r="I38" s="73">
        <f t="shared" si="5"/>
        <v>0</v>
      </c>
      <c r="J38" s="74">
        <f t="shared" si="5"/>
        <v>76.216000000000008</v>
      </c>
      <c r="K38" s="75">
        <f t="shared" si="5"/>
        <v>114.56319999999999</v>
      </c>
      <c r="L38" s="73">
        <f t="shared" si="5"/>
        <v>3.8175000000000008</v>
      </c>
      <c r="M38" s="76">
        <f t="shared" si="5"/>
        <v>110.74570000000001</v>
      </c>
      <c r="N38" s="72">
        <f t="shared" si="5"/>
        <v>12.971799999999998</v>
      </c>
      <c r="O38" s="74">
        <f t="shared" si="5"/>
        <v>0</v>
      </c>
      <c r="P38" s="77">
        <f t="shared" si="5"/>
        <v>123.71750000000002</v>
      </c>
      <c r="Q38" s="78">
        <f t="shared" si="5"/>
        <v>18.839999999999996</v>
      </c>
      <c r="R38" s="79">
        <f t="shared" si="5"/>
        <v>104.87750000000001</v>
      </c>
      <c r="S38" s="80">
        <f t="shared" si="5"/>
        <v>12.971799999999998</v>
      </c>
      <c r="T38" s="81">
        <f t="shared" si="5"/>
        <v>0</v>
      </c>
      <c r="U38" s="82"/>
    </row>
    <row r="39" spans="1:21" ht="15" thickBot="1" x14ac:dyDescent="0.35"/>
    <row r="40" spans="1:21" ht="15" thickBot="1" x14ac:dyDescent="0.35">
      <c r="A40" t="s">
        <v>36</v>
      </c>
      <c r="B40" s="23"/>
      <c r="C40" s="23"/>
      <c r="D40" s="83">
        <f t="shared" ref="D40:K40" si="6">+D38/$P38</f>
        <v>0.19276335199143205</v>
      </c>
      <c r="E40" s="84">
        <f t="shared" si="6"/>
        <v>0</v>
      </c>
      <c r="F40" s="84">
        <f t="shared" si="6"/>
        <v>6.2117323741588688E-2</v>
      </c>
      <c r="G40" s="84">
        <f t="shared" si="6"/>
        <v>0</v>
      </c>
      <c r="H40" s="84">
        <f t="shared" si="6"/>
        <v>5.5077090953179614E-2</v>
      </c>
      <c r="I40" s="84">
        <f t="shared" si="6"/>
        <v>0</v>
      </c>
      <c r="J40" s="84">
        <f t="shared" si="6"/>
        <v>0.61604865924384178</v>
      </c>
      <c r="K40" s="84">
        <f t="shared" si="6"/>
        <v>0.92600642593004212</v>
      </c>
      <c r="L40" s="84"/>
      <c r="M40" s="84"/>
      <c r="N40" s="84">
        <f>+N38/$P38</f>
        <v>0.10485016266898374</v>
      </c>
      <c r="O40" s="84">
        <f>+O38/$P38</f>
        <v>0</v>
      </c>
      <c r="P40" s="85">
        <f>+P38/$P38</f>
        <v>1</v>
      </c>
      <c r="R40" s="86">
        <f>1-(T40+S40)</f>
        <v>0.87631474815856603</v>
      </c>
      <c r="T40" s="87">
        <f>+(T38+S38)/R38</f>
        <v>0.12368525184143403</v>
      </c>
    </row>
    <row r="41" spans="1:21" x14ac:dyDescent="0.3">
      <c r="A41" s="23"/>
      <c r="B41" s="23"/>
      <c r="C41" s="88"/>
      <c r="E41" s="89"/>
      <c r="F41" s="89"/>
      <c r="G41" s="89"/>
      <c r="H41" s="89"/>
      <c r="I41" s="89"/>
      <c r="J41" s="89"/>
      <c r="K41" s="89"/>
      <c r="L41" s="89"/>
      <c r="M41" s="89"/>
      <c r="N41" s="89"/>
      <c r="R41" t="s">
        <v>37</v>
      </c>
      <c r="T41" t="s">
        <v>38</v>
      </c>
    </row>
    <row r="42" spans="1:21" x14ac:dyDescent="0.3">
      <c r="K42" s="90"/>
      <c r="L42" s="90"/>
      <c r="M42" s="90"/>
    </row>
    <row r="44" spans="1:21" x14ac:dyDescent="0.3">
      <c r="O44" s="90"/>
    </row>
  </sheetData>
  <mergeCells count="7">
    <mergeCell ref="S5:T5"/>
    <mergeCell ref="A1:I2"/>
    <mergeCell ref="D4:O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rclark</dc:creator>
  <cp:lastModifiedBy>Becca Evans</cp:lastModifiedBy>
  <dcterms:created xsi:type="dcterms:W3CDTF">2019-04-01T17:44:15Z</dcterms:created>
  <dcterms:modified xsi:type="dcterms:W3CDTF">2019-04-16T03:29:34Z</dcterms:modified>
</cp:coreProperties>
</file>