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RIX REPORTS\"/>
    </mc:Choice>
  </mc:AlternateContent>
  <bookViews>
    <workbookView xWindow="0" yWindow="0" windowWidth="28800" windowHeight="12120"/>
  </bookViews>
  <sheets>
    <sheet name="01AUG2020" sheetId="3" r:id="rId1"/>
    <sheet name="Sheet1" sheetId="1" r:id="rId2"/>
    <sheet name="ACWWA" sheetId="2" r:id="rId3"/>
  </sheets>
  <externalReferences>
    <externalReference r:id="rId4"/>
  </externalReferences>
  <definedNames>
    <definedName name="__a07dd75be05cc402eb4128cb05e8a717c" localSheetId="0" hidden="1">#REF!</definedName>
    <definedName name="__a07dd75be05cc402eb4128cb05e8a717c" hidden="1">#REF!</definedName>
    <definedName name="__a187420bcd1c54508a5bf88e45f08b082" localSheetId="0" hidden="1">#REF!</definedName>
    <definedName name="__a187420bcd1c54508a5bf88e45f08b082" hidden="1">#REF!</definedName>
    <definedName name="__a3319ab98038c44f1abee3979f3012b3a" localSheetId="0" hidden="1">#REF!</definedName>
    <definedName name="__a3319ab98038c44f1abee3979f3012b3a" hidden="1">#REF!</definedName>
    <definedName name="__a44fcad3c3d7d472ebe452bcfd9b9db3c" localSheetId="0" hidden="1">#REF!</definedName>
    <definedName name="__a44fcad3c3d7d472ebe452bcfd9b9db3c" hidden="1">#REF!</definedName>
    <definedName name="__a9d0ab9aee8184f6583b2f64dd76638e0" localSheetId="0" hidden="1">#REF!</definedName>
    <definedName name="__a9d0ab9aee8184f6583b2f64dd76638e0" hidden="1">#REF!</definedName>
    <definedName name="a0a5b74dfe3714b7b85b5d21d0f36f11e" localSheetId="0" hidden="1">#REF!</definedName>
    <definedName name="a0a5b74dfe3714b7b85b5d21d0f36f11e" hidden="1">#REF!</definedName>
    <definedName name="a0bb609593ed54c7b97f22c0920c6640c" localSheetId="0" hidden="1">#REF!</definedName>
    <definedName name="a0bb609593ed54c7b97f22c0920c6640c" hidden="1">#REF!</definedName>
    <definedName name="a1103526843904c3494bc5f248c2e39e9" localSheetId="0" hidden="1">#REF!</definedName>
    <definedName name="a1103526843904c3494bc5f248c2e39e9" hidden="1">#REF!</definedName>
    <definedName name="a25a5eedc9d8c4003ae9b5794f2e75a95" localSheetId="0" hidden="1">#REF!</definedName>
    <definedName name="a25a5eedc9d8c4003ae9b5794f2e75a95" hidden="1">#REF!</definedName>
    <definedName name="a32b4b646388c4de29527ac68979ad290" localSheetId="0" hidden="1">#REF!</definedName>
    <definedName name="a32b4b646388c4de29527ac68979ad290" hidden="1">#REF!</definedName>
    <definedName name="a3a9906164a2f4268856c8e60a6fdd384" localSheetId="0" hidden="1">#REF!</definedName>
    <definedName name="a3a9906164a2f4268856c8e60a6fdd384" hidden="1">#REF!</definedName>
    <definedName name="a3b9383afdaa7471f8cd566d444472088" localSheetId="0" hidden="1">#REF!</definedName>
    <definedName name="a3b9383afdaa7471f8cd566d444472088" hidden="1">#REF!</definedName>
    <definedName name="a3fd0c4f04f6d41faa0518a612cf77723" localSheetId="0" hidden="1">#REF!</definedName>
    <definedName name="a3fd0c4f04f6d41faa0518a612cf77723" hidden="1">#REF!</definedName>
    <definedName name="a522185bdd20247b6ab96324616a1b1f2" localSheetId="0" hidden="1">#REF!</definedName>
    <definedName name="a522185bdd20247b6ab96324616a1b1f2" hidden="1">#REF!</definedName>
    <definedName name="a523760d5788d415bbbccc8abc8763e8e" localSheetId="0" hidden="1">#REF!</definedName>
    <definedName name="a523760d5788d415bbbccc8abc8763e8e" hidden="1">#REF!</definedName>
    <definedName name="a5c4ee86b713b46978489e2151e601528" localSheetId="0" hidden="1">#REF!</definedName>
    <definedName name="a5c4ee86b713b46978489e2151e601528" hidden="1">#REF!</definedName>
    <definedName name="a6149c6a4ab274d8ab21ca36b97271f95" localSheetId="0" hidden="1">#REF!</definedName>
    <definedName name="a6149c6a4ab274d8ab21ca36b97271f95" hidden="1">#REF!</definedName>
    <definedName name="a67efea3243e1460e94ad32a9cde1b859" localSheetId="0" hidden="1">#REF!</definedName>
    <definedName name="a67efea3243e1460e94ad32a9cde1b859" hidden="1">#REF!</definedName>
    <definedName name="a73439c5810bb4d82ae1966300ad8f3c8" localSheetId="0" hidden="1">#REF!</definedName>
    <definedName name="a73439c5810bb4d82ae1966300ad8f3c8" hidden="1">#REF!</definedName>
    <definedName name="a7a6dad50d3284b2986dc14381c1baa3a" localSheetId="0" hidden="1">#REF!</definedName>
    <definedName name="a7a6dad50d3284b2986dc14381c1baa3a" hidden="1">#REF!</definedName>
    <definedName name="a830261e2abba4adb94bc89246376e0f6" localSheetId="0" hidden="1">#REF!</definedName>
    <definedName name="a830261e2abba4adb94bc89246376e0f6" hidden="1">#REF!</definedName>
    <definedName name="aa50a22fe5d764ce5a96ef4318b3e7782" localSheetId="0" hidden="1">#REF!</definedName>
    <definedName name="aa50a22fe5d764ce5a96ef4318b3e7782" hidden="1">#REF!</definedName>
    <definedName name="ab3dc96036b564cf58991314bf5ad341c" localSheetId="0" hidden="1">#REF!</definedName>
    <definedName name="ab3dc96036b564cf58991314bf5ad341c" hidden="1">#REF!</definedName>
    <definedName name="ac50a0a0c830d46a88d0f490a4a408696" localSheetId="0" hidden="1">#REF!</definedName>
    <definedName name="ac50a0a0c830d46a88d0f490a4a408696" hidden="1">#REF!</definedName>
    <definedName name="adc736df4939e4dbf817a1411fe068ef0" localSheetId="0" hidden="1">#REF!</definedName>
    <definedName name="adc736df4939e4dbf817a1411fe068ef0" hidden="1">#REF!</definedName>
    <definedName name="add5df0135c5f40489fea3ddfcbbbf259" localSheetId="0" hidden="1">#REF!</definedName>
    <definedName name="add5df0135c5f40489fea3ddfcbbbf259" hidden="1">#REF!</definedName>
    <definedName name="adf9a7d1a65614338b8fdc7f65e26a60a" localSheetId="0" hidden="1">#REF!</definedName>
    <definedName name="adf9a7d1a65614338b8fdc7f65e26a60a" hidden="1">#REF!</definedName>
    <definedName name="ae332a921ed8041dda2f33346b8e1d17d" localSheetId="0" hidden="1">#REF!</definedName>
    <definedName name="ae332a921ed8041dda2f33346b8e1d17d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6" i="3" l="1"/>
  <c r="Y40" i="3" s="1"/>
  <c r="Y41" i="3" s="1"/>
  <c r="X36" i="3"/>
  <c r="X37" i="3" s="1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Z35" i="3"/>
  <c r="V35" i="3"/>
  <c r="W35" i="3" s="1"/>
  <c r="Z34" i="3"/>
  <c r="W34" i="3"/>
  <c r="V34" i="3"/>
  <c r="Z33" i="3"/>
  <c r="V33" i="3"/>
  <c r="W33" i="3" s="1"/>
  <c r="Z32" i="3"/>
  <c r="W32" i="3"/>
  <c r="V32" i="3"/>
  <c r="Z31" i="3"/>
  <c r="V31" i="3"/>
  <c r="W31" i="3" s="1"/>
  <c r="Z30" i="3"/>
  <c r="W30" i="3"/>
  <c r="V30" i="3"/>
  <c r="Z29" i="3"/>
  <c r="V29" i="3"/>
  <c r="W29" i="3" s="1"/>
  <c r="Z28" i="3"/>
  <c r="W28" i="3"/>
  <c r="V28" i="3"/>
  <c r="Z27" i="3"/>
  <c r="V27" i="3"/>
  <c r="W27" i="3" s="1"/>
  <c r="Z26" i="3"/>
  <c r="W26" i="3"/>
  <c r="Z25" i="3"/>
  <c r="W25" i="3"/>
  <c r="V25" i="3"/>
  <c r="Z24" i="3"/>
  <c r="V24" i="3"/>
  <c r="W24" i="3" s="1"/>
  <c r="Z23" i="3"/>
  <c r="W23" i="3"/>
  <c r="V23" i="3"/>
  <c r="Z22" i="3"/>
  <c r="V22" i="3"/>
  <c r="W22" i="3" s="1"/>
  <c r="Z21" i="3"/>
  <c r="W21" i="3"/>
  <c r="V21" i="3"/>
  <c r="Z20" i="3"/>
  <c r="V20" i="3"/>
  <c r="W20" i="3" s="1"/>
  <c r="Z19" i="3"/>
  <c r="W19" i="3"/>
  <c r="V19" i="3"/>
  <c r="Z18" i="3"/>
  <c r="V18" i="3"/>
  <c r="W18" i="3" s="1"/>
  <c r="Z17" i="3"/>
  <c r="W17" i="3"/>
  <c r="V17" i="3"/>
  <c r="Z16" i="3"/>
  <c r="V16" i="3"/>
  <c r="W16" i="3" s="1"/>
  <c r="Z15" i="3"/>
  <c r="W15" i="3"/>
  <c r="V15" i="3"/>
  <c r="Z14" i="3"/>
  <c r="V14" i="3"/>
  <c r="W14" i="3" s="1"/>
  <c r="Z13" i="3"/>
  <c r="W13" i="3"/>
  <c r="V13" i="3"/>
  <c r="Z12" i="3"/>
  <c r="V12" i="3"/>
  <c r="W12" i="3" s="1"/>
  <c r="Z11" i="3"/>
  <c r="W11" i="3"/>
  <c r="V11" i="3"/>
  <c r="Z10" i="3"/>
  <c r="V10" i="3"/>
  <c r="W10" i="3" s="1"/>
  <c r="Z9" i="3"/>
  <c r="W9" i="3"/>
  <c r="V9" i="3"/>
  <c r="Z8" i="3"/>
  <c r="V8" i="3"/>
  <c r="W8" i="3" s="1"/>
  <c r="Z7" i="3"/>
  <c r="W7" i="3"/>
  <c r="V7" i="3"/>
  <c r="Z6" i="3"/>
  <c r="V6" i="3"/>
  <c r="W6" i="3" s="1"/>
  <c r="Z5" i="3"/>
  <c r="Z36" i="3" s="1"/>
  <c r="Z37" i="3" s="1"/>
  <c r="W5" i="3"/>
  <c r="V5" i="3"/>
  <c r="V36" i="3" s="1"/>
  <c r="V40" i="3" l="1"/>
  <c r="V37" i="3"/>
  <c r="W36" i="3"/>
  <c r="Y37" i="3"/>
</calcChain>
</file>

<file path=xl/sharedStrings.xml><?xml version="1.0" encoding="utf-8"?>
<sst xmlns="http://schemas.openxmlformats.org/spreadsheetml/2006/main" count="222" uniqueCount="190">
  <si>
    <t>K:\Operations &amp; Production\District Production\Operations Accounting\2019\2019 Operations Accounting.xlsx</t>
  </si>
  <si>
    <t>2019 Operations Accounting.xlsx - Shortcut</t>
  </si>
  <si>
    <t>K:\Operations &amp; Production\Hydrant Programs\2019 TELOG</t>
  </si>
  <si>
    <t>K:\Operations &amp; Production\RIX REPORTS\Gen 64  Levels &amp; Flow Trends.xlsx</t>
  </si>
  <si>
    <t>Reporter</t>
  </si>
  <si>
    <t>Gen 64 Levels</t>
  </si>
  <si>
    <t>Long Term Accounting</t>
  </si>
  <si>
    <t>K:\Operations &amp; Production\Well Data\Northern\Raw Water FRICO Piezo Data</t>
  </si>
  <si>
    <t>Piezo data folder</t>
  </si>
  <si>
    <t>K:\Operations &amp; Production\RIX REPORTS\REPORTER_Summary.xlsx</t>
  </si>
  <si>
    <t>Aurora Folder</t>
  </si>
  <si>
    <t>K:\Agency\Aurora</t>
  </si>
  <si>
    <t>K:\Finance\Accounts Receivable\Billing Activities\Records Control Sheet</t>
  </si>
  <si>
    <t>Records Control Sheet Folder</t>
  </si>
  <si>
    <t>WBPS As-Built Plans</t>
  </si>
  <si>
    <t>M:\Asbuilts\5500-5599\5560</t>
  </si>
  <si>
    <t>Highlands Ranch/County Line Road Waterline</t>
  </si>
  <si>
    <t>M:\Asbuilts\5500-5599\5590</t>
  </si>
  <si>
    <t>\\bfs29\Operations\Asbuilts\5500-5599\5586</t>
  </si>
  <si>
    <t>PA-3 renovation &amp; relocation</t>
  </si>
  <si>
    <t>2018 Operations Accounting.xlsx - Shortcut</t>
  </si>
  <si>
    <t>2017 Operations Accounting.xlsx - Shortcut</t>
  </si>
  <si>
    <t>K:\Operations &amp; Production\District Production\Operations Accounting\2018\2018 Operations Accounting.xlsx</t>
  </si>
  <si>
    <t>K:\Operations &amp; Production\District Production\Operations Accounting\2017\2017 Operations Accounting.xlsx</t>
  </si>
  <si>
    <t>2018 Telog folder</t>
  </si>
  <si>
    <t>2019 Telog folder</t>
  </si>
  <si>
    <t>K:\Operations &amp; Production\Hydrant Programs\2018 TELOG</t>
  </si>
  <si>
    <t>WPA-3 Pump Station Retrofits_Record Drawings.pdf</t>
  </si>
  <si>
    <t>M:\Asbuilts\5700-5799\5738\Record Drawing Package\PDF\WPA-3 Pump Station Retrofits_Record Drawings.pdf</t>
  </si>
  <si>
    <t>DIA Vault 5665.pdf</t>
  </si>
  <si>
    <t>M:\Asbuilts\5600-5699\5665\5665.pdf</t>
  </si>
  <si>
    <t>M:\Asbuilts\5500-5599\5597\5597.pdf</t>
  </si>
  <si>
    <t>Well Stations PA-3 &amp; PA-4 (WILLOWS) 5597</t>
  </si>
  <si>
    <t>Satalarm</t>
  </si>
  <si>
    <t>ECCV master water use 2018 update_vers 1.xlsx</t>
  </si>
  <si>
    <t>K:\Conservation\Conservation Plan\Updates\ECCV master water use 2018 update_vers 1.xlsx</t>
  </si>
  <si>
    <t>Power Bill Major Facility</t>
  </si>
  <si>
    <t>Booster Pump Read Sheets</t>
  </si>
  <si>
    <t>K:\Assets\Working Projects\2015-13 CDPHE Design Approvals\WELLSUM_CURRENT.xlsx</t>
  </si>
  <si>
    <t>WELLSUM - Well Equipment data</t>
  </si>
  <si>
    <t>K:\Operations &amp; Production\Well Data\PUMP MOTOR DRIVE PLC METER data</t>
  </si>
  <si>
    <t>Drive, Motor, PLC &amp; Meter data</t>
  </si>
  <si>
    <t>2019-2010 SWSP Pumping.xlsx</t>
  </si>
  <si>
    <t>well meter verification reports</t>
  </si>
  <si>
    <t>K:\Operations &amp; Production\State Compliance\2015 Well Meter Verifications</t>
  </si>
  <si>
    <t>K:\Administrative\Policies\SFE Analysis\WATER - SFE Spreadsheet\SFE  Analysis 2019.xlsx</t>
  </si>
  <si>
    <t>K:\Agency\Aurora\Estimated Wastewater\2019\Est Waste Water Aurora Letter 2019.xlsx</t>
  </si>
  <si>
    <t>Conservation Plan Update</t>
  </si>
  <si>
    <t>Budgeting</t>
  </si>
  <si>
    <t>K:\Finance\Budgeting\Operations\Budget_2019_Working_Document.xlsx</t>
  </si>
  <si>
    <t>Crispin Valve</t>
  </si>
  <si>
    <t>https://crispinvalve.com/</t>
  </si>
  <si>
    <t>DeZURIK :: APCO - Air Valves</t>
  </si>
  <si>
    <t>http://www.dezurik.com/products/brands/apco/air-valves/2/7/</t>
  </si>
  <si>
    <t>Valmatic Air Valves</t>
  </si>
  <si>
    <t>https://www.valmatic.com/Portals/0/brochures/Air_1500.pdf</t>
  </si>
  <si>
    <t>https://www.cla-val.com/waterworks-air-valves</t>
  </si>
  <si>
    <t>Cla-Val | Air Valves</t>
  </si>
  <si>
    <t>Henry Pratt air valve</t>
  </si>
  <si>
    <t>https://www.henrypratt.com/sites/henrypratt.com/files/uploads/media/pratt_apm_broupdate_f13805_finalv5-web.pdf</t>
  </si>
  <si>
    <t>A.R.I. Flow Control Accessories Ltd</t>
  </si>
  <si>
    <t>https://www.arivalves.com/air-valves</t>
  </si>
  <si>
    <t>\\bfs29\Operations\Asbuilts\5600-5699\5664\5664.pdf</t>
  </si>
  <si>
    <t>5561 Western Well Field Connection Project</t>
  </si>
  <si>
    <t>M:\Asbuilts\5500-5599\5561</t>
  </si>
  <si>
    <t>Zone 2 Disinfection Station</t>
  </si>
  <si>
    <t>M:\Asbuilts\5500-5599\5566</t>
  </si>
  <si>
    <t>Reservoir 2 - 5.25 MG Tank at University</t>
  </si>
  <si>
    <t>K:\Assets\Working Projects\2015-26 Office Space Master Planning\Design\Power outage\Headquarters Building Power Investigation - Technical Report [FINAL] - Complete.pdf</t>
  </si>
  <si>
    <t xml:space="preserve">Headquarters Building Power Investigation - Technical Report </t>
  </si>
  <si>
    <t>WATER - SFE Spreadsheet\SFE  Analysis 2019.xlsx</t>
  </si>
  <si>
    <t>Aurora Wastewater calcs</t>
  </si>
  <si>
    <t>K:\Assets\Water System\Well System - Pump Stations, Wells, Well Collection Lines</t>
  </si>
  <si>
    <t>Well permit files</t>
  </si>
  <si>
    <t>pump drive motors</t>
  </si>
  <si>
    <t>M:\Asbuilts\As Built to be filed\Desanti Recharge-Phase 1_80% Plans.pdf</t>
  </si>
  <si>
    <t>\\BFS29\Share\Operations &amp; Production\Water Quality\Monitoring Plan\Archive\January 2017\ECCV Updated Monitoring Plan January 2017.pdf</t>
  </si>
  <si>
    <t>K:\Operations &amp; Production\Water Quality\Monitoring Plan\Archive\January 2017\ECCV Updated Monitoring Plan January 2017.pdf</t>
  </si>
  <si>
    <t>M:\Asbuilts\5700-5799\5739\PipeLine-RecordDrawings.pdf</t>
  </si>
  <si>
    <t>Northern Pipeline As-Built</t>
  </si>
  <si>
    <t>Headquarters Building Power Investigation (FINAL)</t>
  </si>
  <si>
    <t>WISE/QSWTP As-Buil</t>
  </si>
  <si>
    <t>M:\Asbuilts\5700-5799\5799\WISE QWTP_2017-05-18.pdf</t>
  </si>
  <si>
    <t>Facility design approval policies  Department of Public Health and Environment</t>
  </si>
  <si>
    <t>http://bsp49:8080/wbps_om/default.htm</t>
  </si>
  <si>
    <t>WBPS O&amp;M</t>
  </si>
  <si>
    <t>M:\Asbuilts\5500-5599\5559</t>
  </si>
  <si>
    <t>Western Pipeline - File 5559</t>
  </si>
  <si>
    <t>K:\Operations &amp; Production\SWSP Documents\2019-2010 SWSP Pumping.xlsx</t>
  </si>
  <si>
    <t>SWSP actual</t>
  </si>
  <si>
    <t>K:\Operations &amp; Production\Water Quality\Monitoring Plan\April 2019 CURRENT\ECCV Updated Monitoring Plan April 2019.pdf</t>
  </si>
  <si>
    <t>Water Quality\Monitoring Plan</t>
  </si>
  <si>
    <t>https://www.colorado.edu/law/sites/default/files/attached-files/castle_final.pdf</t>
  </si>
  <si>
    <t>129 pages</t>
  </si>
  <si>
    <t>K:\Administrative\District Manager\Agreements\ACWWA\Final ACWWA  ACWWPID  ECCV United MASTER IGA.pdf</t>
  </si>
  <si>
    <t>28 pages</t>
  </si>
  <si>
    <t>K:\Administrative\District Manager\Agreements\ACWWA\Signed Master IGA no exhibits, ACWWA, ECCV &amp; United.pdf</t>
  </si>
  <si>
    <t>same document</t>
  </si>
  <si>
    <t>K:\Administrative\District Manager\Agreements\ACWWA\First Amendment to Master IGA_OM Agreement.pdf</t>
  </si>
  <si>
    <t>K:\Administrative\District Manager\Agreements\ACWWA\First Amendment OM Agreement_signed.pdf</t>
  </si>
  <si>
    <t>color</t>
  </si>
  <si>
    <t>signed</t>
  </si>
  <si>
    <t>K:\Administrative\District Manager\Agreements\ACWWA\Agreement for O&amp;M of the Northern Project.pdf</t>
  </si>
  <si>
    <t>K:\Administrative\District Manager\Agreements\ACWWA\Agreement for Operations and Maintenance.pdf</t>
  </si>
  <si>
    <t>2020 Operations Accounting.xlsx - Shortcut</t>
  </si>
  <si>
    <t>K:\Operations &amp; Production\District Production\Operations Accounting\2020\2020 Operations Accounting.xlsx</t>
  </si>
  <si>
    <t>2020 FRICO Lake Readings.xlsx</t>
  </si>
  <si>
    <t>K:\Operations &amp; Production\RIX REPORTS\2020 FRICO Lake Readings.xlsx</t>
  </si>
  <si>
    <t>2020 Telog folder</t>
  </si>
  <si>
    <t>K:\Operations &amp; Production\Hydrant Programs\2020 TELOG</t>
  </si>
  <si>
    <t>Assured Water Supply Laws in the Western States: The Current State of Play</t>
  </si>
  <si>
    <t>G:\Big List of Lists.xlsx</t>
  </si>
  <si>
    <t>Big list of Lists</t>
  </si>
  <si>
    <t>https://drive.google.com/file/d/1lOVDmKp2qQLr8V-s5Km5LesZTr1Pg8_J/view?usp=sharing</t>
  </si>
  <si>
    <t>G:\Desktop sub folders\ExcelFiles\UW Invoice.xlsx</t>
  </si>
  <si>
    <t>United Invoices</t>
  </si>
  <si>
    <t>BeebeLevels Version 2020.xlsx</t>
  </si>
  <si>
    <t>Quick XLS\ROUTINE.xlsx</t>
  </si>
  <si>
    <t>routine</t>
  </si>
  <si>
    <t>K:\Assets\Working Projects\2017-02 Phase 2 Booster Pump Stations\Design\100% Design\BPS_CompiledDrawings_100%_05182018.pdf</t>
  </si>
  <si>
    <t>M:\Asbuilts\As-Builts.xls</t>
  </si>
  <si>
    <t>K:\Finance\Accounts Payable\MIP AP Utility Vendor Spreadsheets\2020\2020_RIX Major_PS_Power_Bill_Summaries.xlsx</t>
  </si>
  <si>
    <t>K:\Operations &amp; Production\Well Data</t>
  </si>
  <si>
    <t>M Drive As- Built XLS File</t>
  </si>
  <si>
    <t>K:\Operations &amp; Production\District Production\Operations Documents\Passdown Meeting Notes</t>
  </si>
  <si>
    <t>Passsdown Notes - Operations</t>
  </si>
  <si>
    <t>https://www.courts.state.co.us/Courts/Water/Division.cfm?Water_Division_ID=1</t>
  </si>
  <si>
    <t>Division 1 - water court</t>
  </si>
  <si>
    <t>http://cowaterefficiency.com/unauthenticated_home</t>
  </si>
  <si>
    <t>1051 Accounting</t>
  </si>
  <si>
    <t>rickclark - Pass4eccv</t>
  </si>
  <si>
    <t>Zone 1 B plans</t>
  </si>
  <si>
    <t>M:\Asbuilts\5000-5099\5095\5095.pdf</t>
  </si>
  <si>
    <t>K:\Operations &amp; Production\RIX REPORTS\2020 REPORTER_Summary.xlsx</t>
  </si>
  <si>
    <t>NWTP As- Built</t>
  </si>
  <si>
    <t>M:\Asbuilts\5700-5799\5737\ECCV_manual\drawings\ECCV_RecordDwgs6_28_2013B.pdf</t>
  </si>
  <si>
    <t>Nitrates</t>
  </si>
  <si>
    <t>K:\Operations &amp; Production\State Compliance\Northern\NWTP SAMPLING\Treatment Plant\Monthley TOC_Bati_Nitrate\TDS_Nitrate_TOC Well Data</t>
  </si>
  <si>
    <t>K:\Operations &amp; Production\District Production\Operations Accounting\2020\2020_Booster Pump Read Sheets.xlsx</t>
  </si>
  <si>
    <t>K:\Operations &amp; Production\RIX REPORTS\BeebeLevels Version 2020.xlsx</t>
  </si>
  <si>
    <t xml:space="preserve">NWTP End of month (EOM) </t>
  </si>
  <si>
    <t>K:\Operations &amp; Production\Daily Logs\Treatment Plant Daily Logs\NWTP Daily Requirements\NWTP Operator Sheets\NWTP EOM Numbers.xlsx</t>
  </si>
  <si>
    <t>Northern BPS Phase II (Phase 1 Files 5740 &amp; 5748)</t>
  </si>
  <si>
    <t>Reporter 2020 Summary</t>
  </si>
  <si>
    <t>K:\Operations &amp; Production\RIX REPORTS\SatalarmData.xlsx</t>
  </si>
  <si>
    <t>K:\Operations &amp; Production\RIX REPORTS\2020_Beebe_Produce.xlsx</t>
  </si>
  <si>
    <t>2020_Beebe_Produce.xlsx - Shortcut</t>
  </si>
  <si>
    <t>K:\Operations &amp; Production\Well Data\Northern\Raw Water FRICO Piezo Data\New SatalarmData.xlsx</t>
  </si>
  <si>
    <t>New Satalarm</t>
  </si>
  <si>
    <t xml:space="preserve"> 2020 Northern Well Field Production</t>
  </si>
  <si>
    <t>Northern Well Field Production</t>
  </si>
  <si>
    <t>HSPS values estimated due to flowmeter changes.  Does not affect well pumping values.</t>
  </si>
  <si>
    <t xml:space="preserve">
Date</t>
  </si>
  <si>
    <t>P-2
MG</t>
  </si>
  <si>
    <t>P-3
MG</t>
  </si>
  <si>
    <t>P-4
MG</t>
  </si>
  <si>
    <t>P-5
MG</t>
  </si>
  <si>
    <t>P-6
MG</t>
  </si>
  <si>
    <t>E-7
MG</t>
  </si>
  <si>
    <t>P-8
MG</t>
  </si>
  <si>
    <t>P-11
MG</t>
  </si>
  <si>
    <t>P-12
MG</t>
  </si>
  <si>
    <t>P-13
MG</t>
  </si>
  <si>
    <t>P-15
MG</t>
  </si>
  <si>
    <t>P-18
MG</t>
  </si>
  <si>
    <t>P-14
MG</t>
  </si>
  <si>
    <t>P-19
MG</t>
  </si>
  <si>
    <t>P-20
MG</t>
  </si>
  <si>
    <t>P-21
MG</t>
  </si>
  <si>
    <t>E-1 
MG</t>
  </si>
  <si>
    <t>Scada Total</t>
  </si>
  <si>
    <t>Spreadsheet Daily Totals
MG</t>
  </si>
  <si>
    <t>Q/P</t>
  </si>
  <si>
    <t>HSPS</t>
  </si>
  <si>
    <t>ACWWA</t>
  </si>
  <si>
    <t>Net ECCV</t>
  </si>
  <si>
    <t>Wed</t>
  </si>
  <si>
    <t>Thu</t>
  </si>
  <si>
    <t>Fri</t>
  </si>
  <si>
    <t>Sat</t>
  </si>
  <si>
    <t>Sun</t>
  </si>
  <si>
    <t>Mon</t>
  </si>
  <si>
    <t>.</t>
  </si>
  <si>
    <t>Tue</t>
  </si>
  <si>
    <t xml:space="preserve"> </t>
  </si>
  <si>
    <t>4.7 error why</t>
  </si>
  <si>
    <t>totals</t>
  </si>
  <si>
    <t>AF&gt;&gt;&gt;&gt;</t>
  </si>
  <si>
    <t>recovery&gt;</t>
  </si>
  <si>
    <t>ECCV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</si>
</sst>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00_);\(#,##0.0000\)"/>
    <numFmt numFmtId="165" formatCode="###0.000"/>
    <numFmt numFmtId="166" formatCode="[$-409]d\-mmm\-yy;@"/>
    <numFmt numFmtId="167" formatCode="#,##0.00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</font>
    <font>
      <b/>
      <i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181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 applyAlignment="0">
      <alignment vertical="top" wrapText="1"/>
      <protection locked="0"/>
    </xf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 wrapText="1"/>
      <protection locked="0"/>
    </xf>
    <xf numFmtId="0" fontId="18" fillId="0" borderId="0"/>
  </cellStyleXfs>
  <cellXfs count="136">
    <xf numFmtId="0" fontId="0" fillId="0" borderId="0" xfId="0"/>
    <xf numFmtId="0" fontId="1" fillId="0" borderId="0" xfId="1"/>
    <xf numFmtId="0" fontId="0" fillId="2" borderId="0" xfId="0" applyFill="1"/>
    <xf numFmtId="0" fontId="0" fillId="3" borderId="0" xfId="0" applyFill="1"/>
    <xf numFmtId="0" fontId="1" fillId="3" borderId="0" xfId="1" applyFill="1"/>
    <xf numFmtId="0" fontId="1" fillId="3" borderId="0" xfId="1" applyFill="1" applyAlignment="1">
      <alignment vertical="center"/>
    </xf>
    <xf numFmtId="0" fontId="1" fillId="2" borderId="0" xfId="1" applyFill="1"/>
    <xf numFmtId="0" fontId="2" fillId="4" borderId="0" xfId="0" applyFont="1" applyFill="1"/>
    <xf numFmtId="0" fontId="0" fillId="0" borderId="1" xfId="0" applyBorder="1"/>
    <xf numFmtId="0" fontId="0" fillId="0" borderId="2" xfId="0" applyBorder="1"/>
    <xf numFmtId="0" fontId="3" fillId="0" borderId="2" xfId="2" applyBorder="1" applyAlignment="1" applyProtection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7" xfId="2" applyBorder="1" applyAlignment="1" applyProtection="1"/>
    <xf numFmtId="0" fontId="0" fillId="0" borderId="8" xfId="0" applyBorder="1"/>
    <xf numFmtId="0" fontId="3" fillId="0" borderId="0" xfId="2" applyAlignment="1" applyProtection="1"/>
    <xf numFmtId="0" fontId="3" fillId="0" borderId="0" xfId="2" applyBorder="1" applyAlignment="1" applyProtection="1"/>
    <xf numFmtId="0" fontId="0" fillId="5" borderId="9" xfId="0" applyFill="1" applyBorder="1"/>
    <xf numFmtId="0" fontId="0" fillId="0" borderId="0" xfId="0" applyFill="1"/>
    <xf numFmtId="0" fontId="1" fillId="0" borderId="0" xfId="1" applyAlignment="1">
      <alignment vertical="center"/>
    </xf>
    <xf numFmtId="0" fontId="0" fillId="0" borderId="0" xfId="0" applyAlignment="1">
      <alignment wrapText="1"/>
    </xf>
    <xf numFmtId="0" fontId="4" fillId="6" borderId="0" xfId="0" applyFont="1" applyFill="1" applyAlignment="1">
      <alignment horizontal="center" vertical="center"/>
    </xf>
    <xf numFmtId="0" fontId="1" fillId="7" borderId="0" xfId="1" applyFill="1" applyAlignment="1" applyProtection="1"/>
    <xf numFmtId="0" fontId="0" fillId="8" borderId="0" xfId="0" applyFill="1"/>
    <xf numFmtId="0" fontId="1" fillId="0" borderId="10" xfId="1" applyBorder="1" applyAlignment="1" applyProtection="1">
      <alignment vertical="top" wrapText="1"/>
    </xf>
    <xf numFmtId="0" fontId="5" fillId="5" borderId="0" xfId="0" applyFont="1" applyFill="1"/>
    <xf numFmtId="0" fontId="7" fillId="0" borderId="0" xfId="0" applyFont="1"/>
    <xf numFmtId="0" fontId="8" fillId="0" borderId="0" xfId="1" applyFont="1"/>
    <xf numFmtId="0" fontId="6" fillId="0" borderId="0" xfId="0" applyFont="1" applyFill="1"/>
    <xf numFmtId="0" fontId="0" fillId="9" borderId="0" xfId="0" applyFill="1"/>
    <xf numFmtId="0" fontId="0" fillId="4" borderId="0" xfId="0" applyFill="1"/>
    <xf numFmtId="0" fontId="1" fillId="4" borderId="0" xfId="1" applyFill="1"/>
    <xf numFmtId="0" fontId="10" fillId="0" borderId="0" xfId="3" applyFont="1" applyFill="1" applyAlignment="1">
      <alignment horizontal="left" vertical="top"/>
      <protection locked="0"/>
    </xf>
    <xf numFmtId="164" fontId="10" fillId="0" borderId="0" xfId="4" applyNumberFormat="1" applyFont="1" applyFill="1" applyAlignment="1" applyProtection="1">
      <alignment horizontal="left" vertical="top"/>
      <protection locked="0"/>
    </xf>
    <xf numFmtId="164" fontId="10" fillId="0" borderId="0" xfId="4" applyNumberFormat="1" applyFont="1" applyFill="1" applyAlignment="1" applyProtection="1">
      <alignment horizontal="center"/>
      <protection locked="0"/>
    </xf>
    <xf numFmtId="165" fontId="10" fillId="0" borderId="0" xfId="3" applyNumberFormat="1" applyFont="1" applyFill="1" applyAlignment="1">
      <alignment horizontal="center"/>
      <protection locked="0"/>
    </xf>
    <xf numFmtId="0" fontId="10" fillId="0" borderId="0" xfId="3" applyFont="1" applyFill="1" applyAlignment="1">
      <alignment horizontal="center" vertical="center"/>
      <protection locked="0"/>
    </xf>
    <xf numFmtId="0" fontId="11" fillId="0" borderId="0" xfId="5"/>
    <xf numFmtId="0" fontId="12" fillId="0" borderId="0" xfId="3" applyFont="1" applyFill="1" applyAlignment="1">
      <alignment horizontal="center" vertical="top" wrapText="1"/>
      <protection locked="0"/>
    </xf>
    <xf numFmtId="0" fontId="10" fillId="0" borderId="0" xfId="3" applyFont="1" applyFill="1" applyAlignment="1">
      <alignment horizontal="center" vertical="top"/>
      <protection locked="0"/>
    </xf>
    <xf numFmtId="0" fontId="13" fillId="0" borderId="0" xfId="3" applyFont="1" applyFill="1" applyAlignment="1">
      <alignment horizontal="center" vertical="top"/>
      <protection locked="0"/>
    </xf>
    <xf numFmtId="164" fontId="10" fillId="2" borderId="0" xfId="4" applyNumberFormat="1" applyFont="1" applyFill="1" applyAlignment="1" applyProtection="1">
      <alignment horizontal="left" vertical="top"/>
      <protection locked="0"/>
    </xf>
    <xf numFmtId="164" fontId="10" fillId="2" borderId="0" xfId="4" applyNumberFormat="1" applyFont="1" applyFill="1" applyAlignment="1" applyProtection="1">
      <alignment horizontal="center"/>
      <protection locked="0"/>
    </xf>
    <xf numFmtId="0" fontId="10" fillId="2" borderId="0" xfId="3" applyFont="1" applyFill="1" applyAlignment="1">
      <alignment horizontal="left" vertical="top"/>
      <protection locked="0"/>
    </xf>
    <xf numFmtId="165" fontId="10" fillId="2" borderId="0" xfId="3" applyNumberFormat="1" applyFont="1" applyFill="1" applyAlignment="1">
      <alignment horizontal="center"/>
      <protection locked="0"/>
    </xf>
    <xf numFmtId="0" fontId="10" fillId="0" borderId="11" xfId="3" applyFont="1" applyFill="1" applyBorder="1" applyAlignment="1">
      <alignment horizontal="left" vertical="top" textRotation="90" wrapText="1"/>
      <protection locked="0"/>
    </xf>
    <xf numFmtId="0" fontId="10" fillId="0" borderId="12" xfId="3" applyFont="1" applyFill="1" applyBorder="1" applyAlignment="1">
      <alignment horizontal="left" vertical="top" textRotation="90" wrapText="1"/>
      <protection locked="0"/>
    </xf>
    <xf numFmtId="0" fontId="14" fillId="0" borderId="13" xfId="3" applyFont="1" applyFill="1" applyBorder="1" applyAlignment="1">
      <alignment horizontal="left" vertical="top" wrapText="1"/>
      <protection locked="0"/>
    </xf>
    <xf numFmtId="0" fontId="14" fillId="0" borderId="13" xfId="3" applyFont="1" applyFill="1" applyBorder="1" applyAlignment="1">
      <alignment horizontal="center" vertical="top" wrapText="1"/>
      <protection locked="0"/>
    </xf>
    <xf numFmtId="0" fontId="14" fillId="10" borderId="13" xfId="3" applyFont="1" applyFill="1" applyBorder="1" applyAlignment="1">
      <alignment horizontal="center" vertical="top" wrapText="1"/>
      <protection locked="0"/>
    </xf>
    <xf numFmtId="164" fontId="15" fillId="11" borderId="13" xfId="4" applyNumberFormat="1" applyFont="1" applyFill="1" applyBorder="1" applyAlignment="1" applyProtection="1">
      <alignment horizontal="center" wrapText="1"/>
      <protection locked="0"/>
    </xf>
    <xf numFmtId="164" fontId="15" fillId="12" borderId="13" xfId="4" applyNumberFormat="1" applyFont="1" applyFill="1" applyBorder="1" applyAlignment="1" applyProtection="1">
      <alignment horizontal="center" wrapText="1"/>
      <protection locked="0"/>
    </xf>
    <xf numFmtId="0" fontId="13" fillId="0" borderId="13" xfId="3" applyFont="1" applyFill="1" applyBorder="1" applyAlignment="1">
      <alignment horizontal="center" wrapText="1"/>
      <protection locked="0"/>
    </xf>
    <xf numFmtId="0" fontId="15" fillId="13" borderId="13" xfId="3" applyFont="1" applyFill="1" applyBorder="1" applyAlignment="1">
      <alignment horizontal="center" wrapText="1"/>
      <protection locked="0"/>
    </xf>
    <xf numFmtId="0" fontId="15" fillId="14" borderId="13" xfId="3" applyFont="1" applyFill="1" applyBorder="1" applyAlignment="1">
      <alignment horizontal="center" vertical="center" wrapText="1"/>
      <protection locked="0"/>
    </xf>
    <xf numFmtId="0" fontId="15" fillId="0" borderId="14" xfId="3" applyFont="1" applyFill="1" applyBorder="1" applyAlignment="1">
      <alignment horizontal="center" vertical="center" wrapText="1"/>
      <protection locked="0"/>
    </xf>
    <xf numFmtId="0" fontId="10" fillId="0" borderId="0" xfId="3" applyFont="1" applyFill="1" applyAlignment="1">
      <alignment horizontal="left" vertical="top" textRotation="90" wrapText="1"/>
      <protection locked="0"/>
    </xf>
    <xf numFmtId="0" fontId="15" fillId="0" borderId="15" xfId="5" applyFont="1" applyFill="1" applyBorder="1" applyAlignment="1">
      <alignment horizontal="center"/>
    </xf>
    <xf numFmtId="0" fontId="10" fillId="0" borderId="16" xfId="3" applyFont="1" applyFill="1" applyBorder="1" applyAlignment="1">
      <alignment horizontal="left" vertical="top"/>
      <protection locked="0"/>
    </xf>
    <xf numFmtId="166" fontId="10" fillId="0" borderId="16" xfId="3" applyNumberFormat="1" applyFont="1" applyFill="1" applyBorder="1" applyAlignment="1">
      <alignment horizontal="left" vertical="top"/>
      <protection locked="0"/>
    </xf>
    <xf numFmtId="167" fontId="10" fillId="0" borderId="16" xfId="3" applyNumberFormat="1" applyFont="1" applyFill="1" applyBorder="1" applyAlignment="1">
      <alignment horizontal="center" vertical="top"/>
      <protection locked="0"/>
    </xf>
    <xf numFmtId="167" fontId="10" fillId="10" borderId="16" xfId="3" applyNumberFormat="1" applyFont="1" applyFill="1" applyBorder="1" applyAlignment="1">
      <alignment horizontal="center" vertical="top"/>
      <protection locked="0"/>
    </xf>
    <xf numFmtId="164" fontId="10" fillId="11" borderId="16" xfId="4" applyNumberFormat="1" applyFont="1" applyFill="1" applyBorder="1" applyAlignment="1" applyProtection="1">
      <alignment horizontal="center" wrapText="1"/>
      <protection locked="0"/>
    </xf>
    <xf numFmtId="164" fontId="10" fillId="12" borderId="16" xfId="4" applyNumberFormat="1" applyFont="1" applyFill="1" applyBorder="1" applyAlignment="1" applyProtection="1">
      <alignment horizontal="center" wrapText="1"/>
      <protection locked="0"/>
    </xf>
    <xf numFmtId="10" fontId="10" fillId="0" borderId="16" xfId="6" applyNumberFormat="1" applyFont="1" applyFill="1" applyBorder="1" applyAlignment="1" applyProtection="1">
      <alignment horizontal="right" vertical="top"/>
      <protection locked="0"/>
    </xf>
    <xf numFmtId="167" fontId="10" fillId="2" borderId="16" xfId="3" applyNumberFormat="1" applyFont="1" applyFill="1" applyBorder="1" applyAlignment="1">
      <alignment horizontal="center" vertical="top"/>
      <protection locked="0"/>
    </xf>
    <xf numFmtId="167" fontId="10" fillId="14" borderId="16" xfId="3" applyNumberFormat="1" applyFont="1" applyFill="1" applyBorder="1" applyAlignment="1">
      <alignment horizontal="center" vertical="top"/>
      <protection locked="0"/>
    </xf>
    <xf numFmtId="167" fontId="10" fillId="0" borderId="17" xfId="3" applyNumberFormat="1" applyFont="1" applyFill="1" applyBorder="1" applyAlignment="1">
      <alignment horizontal="left" vertical="top"/>
      <protection locked="0"/>
    </xf>
    <xf numFmtId="0" fontId="15" fillId="0" borderId="18" xfId="5" applyFont="1" applyFill="1" applyBorder="1" applyAlignment="1">
      <alignment horizontal="center"/>
    </xf>
    <xf numFmtId="166" fontId="10" fillId="0" borderId="10" xfId="3" applyNumberFormat="1" applyFont="1" applyFill="1" applyBorder="1" applyAlignment="1">
      <alignment horizontal="left" vertical="top"/>
      <protection locked="0"/>
    </xf>
    <xf numFmtId="167" fontId="10" fillId="0" borderId="10" xfId="3" applyNumberFormat="1" applyFont="1" applyFill="1" applyBorder="1" applyAlignment="1">
      <alignment horizontal="center" vertical="top"/>
      <protection locked="0"/>
    </xf>
    <xf numFmtId="167" fontId="10" fillId="10" borderId="10" xfId="3" applyNumberFormat="1" applyFont="1" applyFill="1" applyBorder="1" applyAlignment="1">
      <alignment horizontal="center" vertical="top"/>
      <protection locked="0"/>
    </xf>
    <xf numFmtId="164" fontId="10" fillId="11" borderId="10" xfId="4" applyNumberFormat="1" applyFont="1" applyFill="1" applyBorder="1" applyAlignment="1" applyProtection="1">
      <alignment horizontal="center" wrapText="1"/>
      <protection locked="0"/>
    </xf>
    <xf numFmtId="164" fontId="10" fillId="12" borderId="10" xfId="4" applyNumberFormat="1" applyFont="1" applyFill="1" applyBorder="1" applyAlignment="1" applyProtection="1">
      <alignment horizontal="center" wrapText="1"/>
      <protection locked="0"/>
    </xf>
    <xf numFmtId="10" fontId="10" fillId="0" borderId="10" xfId="6" applyNumberFormat="1" applyFont="1" applyFill="1" applyBorder="1" applyAlignment="1" applyProtection="1">
      <alignment horizontal="right" vertical="top"/>
      <protection locked="0"/>
    </xf>
    <xf numFmtId="167" fontId="10" fillId="2" borderId="10" xfId="3" applyNumberFormat="1" applyFont="1" applyFill="1" applyBorder="1" applyAlignment="1">
      <alignment horizontal="center" vertical="top"/>
      <protection locked="0"/>
    </xf>
    <xf numFmtId="167" fontId="10" fillId="14" borderId="10" xfId="3" applyNumberFormat="1" applyFont="1" applyFill="1" applyBorder="1" applyAlignment="1">
      <alignment horizontal="center" vertical="top"/>
      <protection locked="0"/>
    </xf>
    <xf numFmtId="167" fontId="10" fillId="0" borderId="19" xfId="3" applyNumberFormat="1" applyFont="1" applyFill="1" applyBorder="1" applyAlignment="1">
      <alignment horizontal="left" vertical="top"/>
      <protection locked="0"/>
    </xf>
    <xf numFmtId="167" fontId="10" fillId="6" borderId="10" xfId="3" applyNumberFormat="1" applyFont="1" applyFill="1" applyBorder="1" applyAlignment="1">
      <alignment horizontal="center" vertical="top"/>
      <protection locked="0"/>
    </xf>
    <xf numFmtId="0" fontId="15" fillId="0" borderId="20" xfId="5" applyFont="1" applyFill="1" applyBorder="1" applyAlignment="1">
      <alignment horizontal="center"/>
    </xf>
    <xf numFmtId="166" fontId="10" fillId="0" borderId="21" xfId="3" applyNumberFormat="1" applyFont="1" applyFill="1" applyBorder="1" applyAlignment="1">
      <alignment horizontal="left" vertical="top"/>
      <protection locked="0"/>
    </xf>
    <xf numFmtId="167" fontId="10" fillId="0" borderId="21" xfId="3" applyNumberFormat="1" applyFont="1" applyFill="1" applyBorder="1" applyAlignment="1">
      <alignment horizontal="center" vertical="top"/>
      <protection locked="0"/>
    </xf>
    <xf numFmtId="167" fontId="10" fillId="10" borderId="21" xfId="3" applyNumberFormat="1" applyFont="1" applyFill="1" applyBorder="1" applyAlignment="1">
      <alignment horizontal="center" vertical="top"/>
      <protection locked="0"/>
    </xf>
    <xf numFmtId="164" fontId="10" fillId="11" borderId="21" xfId="4" applyNumberFormat="1" applyFont="1" applyFill="1" applyBorder="1" applyAlignment="1" applyProtection="1">
      <alignment horizontal="center" wrapText="1"/>
      <protection locked="0"/>
    </xf>
    <xf numFmtId="164" fontId="10" fillId="12" borderId="21" xfId="4" applyNumberFormat="1" applyFont="1" applyFill="1" applyBorder="1" applyAlignment="1" applyProtection="1">
      <alignment horizontal="center" wrapText="1"/>
      <protection locked="0"/>
    </xf>
    <xf numFmtId="10" fontId="10" fillId="0" borderId="21" xfId="6" applyNumberFormat="1" applyFont="1" applyFill="1" applyBorder="1" applyAlignment="1" applyProtection="1">
      <alignment horizontal="right" vertical="top"/>
      <protection locked="0"/>
    </xf>
    <xf numFmtId="167" fontId="10" fillId="6" borderId="21" xfId="3" applyNumberFormat="1" applyFont="1" applyFill="1" applyBorder="1" applyAlignment="1">
      <alignment horizontal="center" vertical="top"/>
      <protection locked="0"/>
    </xf>
    <xf numFmtId="167" fontId="10" fillId="14" borderId="21" xfId="3" applyNumberFormat="1" applyFont="1" applyFill="1" applyBorder="1" applyAlignment="1">
      <alignment horizontal="center" vertical="top"/>
      <protection locked="0"/>
    </xf>
    <xf numFmtId="167" fontId="10" fillId="0" borderId="22" xfId="3" applyNumberFormat="1" applyFont="1" applyFill="1" applyBorder="1" applyAlignment="1">
      <alignment horizontal="left" vertical="top"/>
      <protection locked="0"/>
    </xf>
    <xf numFmtId="167" fontId="10" fillId="13" borderId="16" xfId="3" applyNumberFormat="1" applyFont="1" applyFill="1" applyBorder="1" applyAlignment="1">
      <alignment horizontal="center" vertical="top"/>
      <protection locked="0"/>
    </xf>
    <xf numFmtId="167" fontId="10" fillId="13" borderId="10" xfId="3" applyNumberFormat="1" applyFont="1" applyFill="1" applyBorder="1" applyAlignment="1">
      <alignment horizontal="center" vertical="top"/>
      <protection locked="0"/>
    </xf>
    <xf numFmtId="167" fontId="10" fillId="13" borderId="21" xfId="3" applyNumberFormat="1" applyFont="1" applyFill="1" applyBorder="1" applyAlignment="1">
      <alignment horizontal="center" vertical="top"/>
      <protection locked="0"/>
    </xf>
    <xf numFmtId="164" fontId="10" fillId="2" borderId="10" xfId="4" applyNumberFormat="1" applyFont="1" applyFill="1" applyBorder="1" applyAlignment="1" applyProtection="1">
      <alignment horizontal="center" wrapText="1"/>
      <protection locked="0"/>
    </xf>
    <xf numFmtId="164" fontId="10" fillId="2" borderId="0" xfId="3" applyNumberFormat="1" applyFont="1" applyFill="1" applyAlignment="1">
      <alignment horizontal="left" vertical="top"/>
      <protection locked="0"/>
    </xf>
    <xf numFmtId="0" fontId="15" fillId="0" borderId="23" xfId="5" applyFont="1" applyFill="1" applyBorder="1" applyAlignment="1">
      <alignment horizontal="center"/>
    </xf>
    <xf numFmtId="166" fontId="10" fillId="0" borderId="24" xfId="3" applyNumberFormat="1" applyFont="1" applyFill="1" applyBorder="1" applyAlignment="1">
      <alignment horizontal="left" vertical="top"/>
      <protection locked="0"/>
    </xf>
    <xf numFmtId="167" fontId="10" fillId="0" borderId="24" xfId="3" applyNumberFormat="1" applyFont="1" applyFill="1" applyBorder="1" applyAlignment="1">
      <alignment horizontal="center" vertical="top"/>
      <protection locked="0"/>
    </xf>
    <xf numFmtId="167" fontId="10" fillId="10" borderId="24" xfId="3" applyNumberFormat="1" applyFont="1" applyFill="1" applyBorder="1" applyAlignment="1">
      <alignment horizontal="center" vertical="top"/>
      <protection locked="0"/>
    </xf>
    <xf numFmtId="164" fontId="10" fillId="11" borderId="24" xfId="4" applyNumberFormat="1" applyFont="1" applyFill="1" applyBorder="1" applyAlignment="1" applyProtection="1">
      <alignment horizontal="center" wrapText="1"/>
      <protection locked="0"/>
    </xf>
    <xf numFmtId="10" fontId="10" fillId="0" borderId="24" xfId="6" applyNumberFormat="1" applyFont="1" applyFill="1" applyBorder="1" applyAlignment="1" applyProtection="1">
      <alignment horizontal="right" vertical="top"/>
      <protection locked="0"/>
    </xf>
    <xf numFmtId="167" fontId="10" fillId="13" borderId="24" xfId="3" applyNumberFormat="1" applyFont="1" applyFill="1" applyBorder="1" applyAlignment="1">
      <alignment horizontal="center" vertical="top"/>
      <protection locked="0"/>
    </xf>
    <xf numFmtId="167" fontId="10" fillId="14" borderId="24" xfId="3" applyNumberFormat="1" applyFont="1" applyFill="1" applyBorder="1" applyAlignment="1">
      <alignment horizontal="center" vertical="top"/>
      <protection locked="0"/>
    </xf>
    <xf numFmtId="167" fontId="10" fillId="0" borderId="25" xfId="3" applyNumberFormat="1" applyFont="1" applyFill="1" applyBorder="1" applyAlignment="1">
      <alignment horizontal="left" vertical="top"/>
      <protection locked="0"/>
    </xf>
    <xf numFmtId="167" fontId="10" fillId="0" borderId="0" xfId="3" applyNumberFormat="1" applyFont="1" applyFill="1" applyAlignment="1">
      <alignment horizontal="left" vertical="top"/>
      <protection locked="0"/>
    </xf>
    <xf numFmtId="0" fontId="15" fillId="0" borderId="26" xfId="5" applyFont="1" applyFill="1" applyBorder="1" applyAlignment="1">
      <alignment horizontal="center"/>
    </xf>
    <xf numFmtId="0" fontId="16" fillId="0" borderId="2" xfId="3" applyFont="1" applyFill="1" applyBorder="1" applyAlignment="1">
      <alignment horizontal="center" vertical="center"/>
      <protection locked="0"/>
    </xf>
    <xf numFmtId="167" fontId="16" fillId="15" borderId="27" xfId="3" applyNumberFormat="1" applyFont="1" applyFill="1" applyBorder="1" applyAlignment="1">
      <alignment horizontal="center" vertical="center"/>
      <protection locked="0"/>
    </xf>
    <xf numFmtId="164" fontId="16" fillId="11" borderId="2" xfId="4" applyNumberFormat="1" applyFont="1" applyFill="1" applyBorder="1" applyAlignment="1" applyProtection="1">
      <alignment horizontal="center" vertical="center"/>
      <protection locked="0"/>
    </xf>
    <xf numFmtId="164" fontId="14" fillId="12" borderId="27" xfId="4" applyNumberFormat="1" applyFont="1" applyFill="1" applyBorder="1" applyAlignment="1" applyProtection="1">
      <alignment horizontal="center" vertical="center" wrapText="1"/>
      <protection locked="0"/>
    </xf>
    <xf numFmtId="10" fontId="16" fillId="15" borderId="27" xfId="6" applyNumberFormat="1" applyFont="1" applyFill="1" applyBorder="1" applyAlignment="1" applyProtection="1">
      <alignment horizontal="center" vertical="center"/>
      <protection locked="0"/>
    </xf>
    <xf numFmtId="167" fontId="16" fillId="13" borderId="27" xfId="3" applyNumberFormat="1" applyFont="1" applyFill="1" applyBorder="1" applyAlignment="1">
      <alignment horizontal="center" vertical="center"/>
      <protection locked="0"/>
    </xf>
    <xf numFmtId="167" fontId="16" fillId="14" borderId="27" xfId="3" applyNumberFormat="1" applyFont="1" applyFill="1" applyBorder="1" applyAlignment="1">
      <alignment horizontal="center" vertical="center"/>
      <protection locked="0"/>
    </xf>
    <xf numFmtId="167" fontId="16" fillId="15" borderId="28" xfId="3" applyNumberFormat="1" applyFont="1" applyFill="1" applyBorder="1" applyAlignment="1">
      <alignment horizontal="center" vertical="center"/>
      <protection locked="0"/>
    </xf>
    <xf numFmtId="0" fontId="17" fillId="0" borderId="0" xfId="5" applyFont="1" applyAlignment="1">
      <alignment horizontal="center" vertical="center"/>
    </xf>
    <xf numFmtId="0" fontId="16" fillId="0" borderId="0" xfId="3" applyFont="1" applyFill="1" applyAlignment="1">
      <alignment horizontal="center" vertical="center"/>
      <protection locked="0"/>
    </xf>
    <xf numFmtId="167" fontId="10" fillId="0" borderId="0" xfId="3" applyNumberFormat="1" applyFont="1" applyFill="1" applyAlignment="1">
      <alignment horizontal="right" vertical="top"/>
      <protection locked="0"/>
    </xf>
    <xf numFmtId="164" fontId="10" fillId="0" borderId="0" xfId="4" applyNumberFormat="1" applyFont="1" applyFill="1" applyBorder="1" applyAlignment="1" applyProtection="1">
      <alignment horizontal="left" vertical="top"/>
      <protection locked="0"/>
    </xf>
    <xf numFmtId="164" fontId="10" fillId="0" borderId="24" xfId="4" applyNumberFormat="1" applyFont="1" applyFill="1" applyBorder="1" applyAlignment="1" applyProtection="1">
      <alignment horizontal="center"/>
      <protection locked="0"/>
    </xf>
    <xf numFmtId="43" fontId="10" fillId="0" borderId="24" xfId="4" applyFont="1" applyFill="1" applyBorder="1" applyAlignment="1" applyProtection="1">
      <alignment horizontal="center"/>
      <protection locked="0"/>
    </xf>
    <xf numFmtId="0" fontId="10" fillId="0" borderId="0" xfId="3" applyFont="1" applyFill="1" applyAlignment="1">
      <alignment horizontal="center" vertical="top"/>
      <protection locked="0"/>
    </xf>
    <xf numFmtId="167" fontId="10" fillId="0" borderId="0" xfId="3" applyNumberFormat="1" applyFont="1" applyFill="1" applyBorder="1" applyAlignment="1">
      <alignment horizontal="right" vertical="top"/>
      <protection locked="0"/>
    </xf>
    <xf numFmtId="10" fontId="10" fillId="0" borderId="0" xfId="6" applyNumberFormat="1" applyFont="1" applyFill="1" applyAlignment="1" applyProtection="1">
      <alignment horizontal="center"/>
      <protection locked="0"/>
    </xf>
    <xf numFmtId="10" fontId="15" fillId="0" borderId="0" xfId="7" applyNumberFormat="1" applyFont="1" applyFill="1" applyAlignment="1">
      <alignment horizontal="center" vertical="center"/>
      <protection locked="0"/>
    </xf>
    <xf numFmtId="0" fontId="15" fillId="0" borderId="0" xfId="3" applyFont="1" applyFill="1" applyAlignment="1">
      <alignment horizontal="left" vertical="top"/>
      <protection locked="0"/>
    </xf>
    <xf numFmtId="0" fontId="10" fillId="0" borderId="0" xfId="3" applyFont="1" applyFill="1" applyBorder="1" applyAlignment="1">
      <alignment horizontal="left" vertical="top"/>
      <protection locked="0"/>
    </xf>
    <xf numFmtId="164" fontId="10" fillId="0" borderId="0" xfId="4" applyNumberFormat="1" applyFont="1" applyFill="1" applyAlignment="1" applyProtection="1">
      <alignment horizontal="right"/>
      <protection locked="0"/>
    </xf>
    <xf numFmtId="165" fontId="10" fillId="0" borderId="0" xfId="3" applyNumberFormat="1" applyFont="1" applyFill="1" applyAlignment="1">
      <alignment horizontal="right"/>
      <protection locked="0"/>
    </xf>
    <xf numFmtId="10" fontId="15" fillId="0" borderId="0" xfId="3" applyNumberFormat="1" applyFont="1" applyFill="1" applyAlignment="1">
      <alignment horizontal="center" vertical="center"/>
      <protection locked="0"/>
    </xf>
    <xf numFmtId="3" fontId="19" fillId="0" borderId="0" xfId="8" applyNumberFormat="1" applyFont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vertical="top"/>
      <protection locked="0"/>
    </xf>
    <xf numFmtId="164" fontId="10" fillId="0" borderId="0" xfId="3" applyNumberFormat="1" applyFont="1" applyFill="1" applyAlignment="1">
      <alignment horizontal="left" vertical="top"/>
      <protection locked="0"/>
    </xf>
    <xf numFmtId="3" fontId="10" fillId="0" borderId="0" xfId="3" applyNumberFormat="1" applyFont="1" applyFill="1" applyAlignment="1">
      <alignment horizontal="left" vertical="top"/>
      <protection locked="0"/>
    </xf>
  </cellXfs>
  <cellStyles count="9">
    <cellStyle name="Comma 2" xfId="4"/>
    <cellStyle name="Hyperlink" xfId="1" builtinId="8"/>
    <cellStyle name="Hyperlink 2" xfId="2"/>
    <cellStyle name="Normal" xfId="0" builtinId="0"/>
    <cellStyle name="Normal 2" xfId="5"/>
    <cellStyle name="Normal 25 2" xfId="3"/>
    <cellStyle name="Normal 3" xfId="8"/>
    <cellStyle name="Percent 2" xfId="6"/>
    <cellStyle name="Percent 5 2" xfId="7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S29\Share\Operations%20&amp;%20Production\RIX%20REPORTS\2020_Beebe_Produ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AUG2020"/>
      <sheetName val="27JUL2020"/>
      <sheetName val="22JUL2020"/>
      <sheetName val="20JUL2020"/>
      <sheetName val="15JUL2020"/>
      <sheetName val="30JUN2020 (2)"/>
      <sheetName val="06JUL2020"/>
      <sheetName val="30JUN2020"/>
      <sheetName val="15JUNE2020"/>
      <sheetName val="08JUNE2020"/>
      <sheetName val="31MAY2020"/>
      <sheetName val="26MAY2020"/>
      <sheetName val="22MAY2020"/>
      <sheetName val="18MAY2020"/>
      <sheetName val="11MAY2020"/>
      <sheetName val="05MAY2020"/>
      <sheetName val="30APR2020"/>
      <sheetName val="27APR2020"/>
      <sheetName val="20APR2020"/>
      <sheetName val="13APR2020"/>
      <sheetName val="06APRIL2020"/>
      <sheetName val="31MAR2020"/>
      <sheetName val="23MAR2020"/>
      <sheetName val="16MAR2020"/>
      <sheetName val="09MAR2020"/>
      <sheetName val="02MAR2020"/>
      <sheetName val="17FEB2020"/>
      <sheetName val="10FEB2020"/>
      <sheetName val="31JAN2020"/>
      <sheetName val="26JAN2020"/>
      <sheetName val="19JAN2020"/>
      <sheetName val="12JAN2020"/>
      <sheetName val="31DEC2019"/>
      <sheetName val="29DEC2019"/>
      <sheetName val="22DEC19"/>
      <sheetName val="15DEC2019"/>
      <sheetName val="01DEC2019"/>
      <sheetName val="30NOV2019"/>
      <sheetName val="25NOV2019"/>
      <sheetName val="Long chart"/>
      <sheetName val="18NOV2019"/>
      <sheetName val="11NOV2019"/>
      <sheetName val="04NOV2019"/>
      <sheetName val="31OCT2019"/>
      <sheetName val="28OCT2019"/>
      <sheetName val="21OCT19"/>
      <sheetName val="14OCT2019"/>
      <sheetName val="07OCT2019"/>
      <sheetName val="01OCT2019"/>
      <sheetName val="23SEP2019"/>
      <sheetName val="16SEP2019"/>
      <sheetName val="09SEP2019"/>
      <sheetName val="05SEP2019"/>
      <sheetName val="01SEP2019"/>
      <sheetName val="26AUG2019"/>
      <sheetName val="19AUG2019"/>
      <sheetName val="12AUG2019"/>
      <sheetName val="05AUG2019"/>
      <sheetName val="01AUG2019"/>
      <sheetName val="29JULY19"/>
      <sheetName val="22JULY2019"/>
      <sheetName val="15JULY2019"/>
      <sheetName val="07JULY2019"/>
      <sheetName val="30JUN2019"/>
      <sheetName val="24JUN2019"/>
      <sheetName val="17JUN2019"/>
      <sheetName val="12JUN2019"/>
      <sheetName val="31MAY2019"/>
      <sheetName val="27MAY2019"/>
      <sheetName val="20MAY2019"/>
      <sheetName val="13MAY2019 "/>
      <sheetName val="06MAY2019"/>
      <sheetName val="01MAY2019"/>
      <sheetName val="22APR2019"/>
      <sheetName val="16APR2019"/>
      <sheetName val="31MAR2019"/>
      <sheetName val="25MAR2019"/>
      <sheetName val="18MAR2019"/>
      <sheetName val="11MAR2019"/>
      <sheetName val="25FEB2019"/>
      <sheetName val="20FEB2019"/>
      <sheetName val="11FEB2019"/>
      <sheetName val="01FEB2019"/>
      <sheetName val="21JAN2019"/>
      <sheetName val="16JAN2019"/>
      <sheetName val="10JAN2019"/>
      <sheetName val="31DEC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file:///\\BFS29\Share\Finance\Budgeting\Operations\Budget_2019_Working_Document.xlsx" TargetMode="External"/><Relationship Id="rId21" Type="http://schemas.openxmlformats.org/officeDocument/2006/relationships/hyperlink" Target="file:///\\BFS29\Share\Operations%20&amp;%20Production\District%20Production\Operations%20Accounting\2020\2020_Booster%20Pump%20Read%20Sheets.xlsx" TargetMode="External"/><Relationship Id="rId42" Type="http://schemas.openxmlformats.org/officeDocument/2006/relationships/hyperlink" Target="file:///\\BFS29\Share\Operations%20&amp;%20Production\Water%20Quality\Monitoring%20Plan\Archive\January%202017\ECCV%20Updated%20Monitoring%20Plan%20January%202017.pdf" TargetMode="External"/><Relationship Id="rId47" Type="http://schemas.openxmlformats.org/officeDocument/2006/relationships/hyperlink" Target="file:///\\bfs29\Operations\Asbuilts\5500-5599\5559" TargetMode="External"/><Relationship Id="rId63" Type="http://schemas.openxmlformats.org/officeDocument/2006/relationships/hyperlink" Target="file:///\\bfs29\Operations\Asbuilts\5000-5099\5095\5095.pdf" TargetMode="External"/><Relationship Id="rId68" Type="http://schemas.openxmlformats.org/officeDocument/2006/relationships/hyperlink" Target="file:///\\BFS29\Share\Operations%20&amp;%20Production\RIX%20REPORTS\SatalarmData.xlsx" TargetMode="External"/><Relationship Id="rId7" Type="http://schemas.openxmlformats.org/officeDocument/2006/relationships/hyperlink" Target="file:///\\BFS29\Share\Finance\Accounts%20Receivable\Billing%20Activities\Records%20Control%20Sheet" TargetMode="External"/><Relationship Id="rId71" Type="http://schemas.openxmlformats.org/officeDocument/2006/relationships/hyperlink" Target="file:///\\BFS29\Share\Operations%20&amp;%20Production\Well%20Data\Northern\Raw%20Water%20FRICO%20Piezo%20Data\New%20SatalarmData.xlsx" TargetMode="External"/><Relationship Id="rId2" Type="http://schemas.openxmlformats.org/officeDocument/2006/relationships/hyperlink" Target="file:///\\BFS29\Share\Operations%20&amp;%20Production\Hydrant%20Programs\2019%20TELOG" TargetMode="External"/><Relationship Id="rId16" Type="http://schemas.openxmlformats.org/officeDocument/2006/relationships/hyperlink" Target="file:///\\bfs29\Operations\Asbuilts\5500-5599\5597\5597.pdf" TargetMode="External"/><Relationship Id="rId29" Type="http://schemas.openxmlformats.org/officeDocument/2006/relationships/hyperlink" Target="http://www.dezurik.com/products/brands/apco/air-valves/2/7/" TargetMode="External"/><Relationship Id="rId11" Type="http://schemas.openxmlformats.org/officeDocument/2006/relationships/hyperlink" Target="file:///\\BFS29\Share\Operations%20&amp;%20Production\District%20Production\Operations%20Accounting\2018\2018%20Operations%20Accounting.xlsx" TargetMode="External"/><Relationship Id="rId24" Type="http://schemas.openxmlformats.org/officeDocument/2006/relationships/hyperlink" Target="file:///\\BFS29\Share\Agency\Aurora\Estimated%20Wastewater\2019\Est%20Waste%20Water%20Aurora%20Letter%202019.xlsx" TargetMode="External"/><Relationship Id="rId32" Type="http://schemas.openxmlformats.org/officeDocument/2006/relationships/hyperlink" Target="https://www.henrypratt.com/sites/henrypratt.com/files/uploads/media/pratt_apm_broupdate_f13805_finalv5-web.pdf" TargetMode="External"/><Relationship Id="rId37" Type="http://schemas.openxmlformats.org/officeDocument/2006/relationships/hyperlink" Target="file:///\\BFS29\Share\Assets\Working%20Projects\2015-26%20Office%20Space%20Master%20Planning\Design\Power%20outage\Headquarters%20Building%20Power%20Investigation%20-%20Technical%20Report%20%5bFINAL%5d%20-%20Complete.pdf" TargetMode="External"/><Relationship Id="rId40" Type="http://schemas.openxmlformats.org/officeDocument/2006/relationships/hyperlink" Target="file:///\\BFS29\Share\Operations%20&amp;%20Production\RIX%20REPORTS\2020%20FRICO%20Lake%20Readings.xlsx" TargetMode="External"/><Relationship Id="rId45" Type="http://schemas.openxmlformats.org/officeDocument/2006/relationships/hyperlink" Target="file:///\\bfs29\Operations\Asbuilts\5700-5799\5799\WISE%20QWTP_2017-05-18.pdf" TargetMode="External"/><Relationship Id="rId53" Type="http://schemas.openxmlformats.org/officeDocument/2006/relationships/hyperlink" Target="file:///\\bfs29\home\rclark\Big%20List%20of%20Lists.xlsx" TargetMode="External"/><Relationship Id="rId58" Type="http://schemas.openxmlformats.org/officeDocument/2006/relationships/hyperlink" Target="file:///\\bfs29\Operations\Asbuilts\As-Builts.xls" TargetMode="External"/><Relationship Id="rId66" Type="http://schemas.openxmlformats.org/officeDocument/2006/relationships/hyperlink" Target="file:///\\BFS29\Share\Operations%20&amp;%20Production\State%20Compliance\Northern\NWTP%20SAMPLING\Treatment%20Plant\Monthley%20TOC_Bati_Nitrate\TDS_Nitrate_TOC%20Well%20Data" TargetMode="External"/><Relationship Id="rId5" Type="http://schemas.openxmlformats.org/officeDocument/2006/relationships/hyperlink" Target="file:///\\BFS29\Share\Operations%20&amp;%20Production\RIX%20REPORTS\REPORTER_Summary.xlsx" TargetMode="External"/><Relationship Id="rId61" Type="http://schemas.openxmlformats.org/officeDocument/2006/relationships/hyperlink" Target="https://www.courts.state.co.us/Courts/Water/Division.cfm?Water_Division_ID=1" TargetMode="External"/><Relationship Id="rId19" Type="http://schemas.openxmlformats.org/officeDocument/2006/relationships/hyperlink" Target="file:///\\BFS29\Share\Finance\Accounts%20Payable\MIP%20AP%20Utility%20Vendor%20Spreadsheets\2020\2020_RIX%20Major_PS_Power_Bill_Summaries.xlsx" TargetMode="External"/><Relationship Id="rId14" Type="http://schemas.openxmlformats.org/officeDocument/2006/relationships/hyperlink" Target="file:///\\bfs29\Operations\Asbuilts\5700-5799\5738\Record%20Drawing%20Package\PDF\WPA-3%20Pump%20Station%20Retrofits_Record%20Drawings.pdf" TargetMode="External"/><Relationship Id="rId22" Type="http://schemas.openxmlformats.org/officeDocument/2006/relationships/hyperlink" Target="file:///\\BFS29\Share\Operations%20&amp;%20Production\Well%20Data\PUMP%20MOTOR%20DRIVE%20PLC%20METER%20data" TargetMode="External"/><Relationship Id="rId27" Type="http://schemas.openxmlformats.org/officeDocument/2006/relationships/hyperlink" Target="file:///\\BFS29\Share\Operations%20&amp;%20Production\Well%20Data\PUMP%20MOTOR%20DRIVE%20PLC%20METER%20data" TargetMode="External"/><Relationship Id="rId30" Type="http://schemas.openxmlformats.org/officeDocument/2006/relationships/hyperlink" Target="https://www.valmatic.com/Portals/0/brochures/Air_1500.pdf" TargetMode="External"/><Relationship Id="rId35" Type="http://schemas.openxmlformats.org/officeDocument/2006/relationships/hyperlink" Target="file:///\\bfs29\Operations\Asbuilts\5500-5599\5561" TargetMode="External"/><Relationship Id="rId43" Type="http://schemas.openxmlformats.org/officeDocument/2006/relationships/hyperlink" Target="file:///\\bfs29\Operations\Asbuilts\5700-5799\5739\PipeLine-RecordDrawings.pdf" TargetMode="External"/><Relationship Id="rId48" Type="http://schemas.openxmlformats.org/officeDocument/2006/relationships/hyperlink" Target="file:///\\BFS29\Share\Operations%20&amp;%20Production\SWSP%20Documents\2019-2010%20SWSP%20Pumping.xlsx" TargetMode="External"/><Relationship Id="rId56" Type="http://schemas.openxmlformats.org/officeDocument/2006/relationships/hyperlink" Target="../Content.Outlook/M94JZG2N/Quick%20XLS/ROUTINE.xlsx" TargetMode="External"/><Relationship Id="rId64" Type="http://schemas.openxmlformats.org/officeDocument/2006/relationships/hyperlink" Target="file:///\\BFS29\Share\Operations%20&amp;%20Production\RIX%20REPORTS\2020%20REPORTER_Summary.xlsx" TargetMode="External"/><Relationship Id="rId69" Type="http://schemas.openxmlformats.org/officeDocument/2006/relationships/hyperlink" Target="file:///\\BFS29\Share\Operations%20&amp;%20Production\RIX%20REPORTS\2020_Beebe_Produce.xlsx" TargetMode="External"/><Relationship Id="rId8" Type="http://schemas.openxmlformats.org/officeDocument/2006/relationships/hyperlink" Target="file:///\\bfs29\Operations\Asbuilts\5500-5599\5560" TargetMode="External"/><Relationship Id="rId51" Type="http://schemas.openxmlformats.org/officeDocument/2006/relationships/hyperlink" Target="file:///\\BFS29\Share\Operations%20&amp;%20Production\Hydrant%20Programs\2020%20TELOG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file:///\\BFS29\Share\Operations%20&amp;%20Production\RIX%20REPORTS\Gen%2064%20%20Levels%20&amp;%20Flow%20Trends.xlsx" TargetMode="External"/><Relationship Id="rId12" Type="http://schemas.openxmlformats.org/officeDocument/2006/relationships/hyperlink" Target="file:///\\BFS29\Share\Operations%20&amp;%20Production\District%20Production\Operations%20Accounting\2017\2017%20Operations%20Accounting.xlsx" TargetMode="External"/><Relationship Id="rId17" Type="http://schemas.openxmlformats.org/officeDocument/2006/relationships/hyperlink" Target="file:///\\BFS29\Share\Administrative\Policies\SFE%20Analysis\WATER%20-%20SFE%20Spreadsheet\SFE%20%20Analysis%202019.xlsx" TargetMode="External"/><Relationship Id="rId25" Type="http://schemas.openxmlformats.org/officeDocument/2006/relationships/hyperlink" Target="file:///\\BFS29\Share\Conservation\Conservation%20Plan\Updates\ECCV%20master%20water%20use%202018%20update_vers%201.xlsx" TargetMode="External"/><Relationship Id="rId33" Type="http://schemas.openxmlformats.org/officeDocument/2006/relationships/hyperlink" Target="https://www.arivalves.com/air-valves" TargetMode="External"/><Relationship Id="rId38" Type="http://schemas.openxmlformats.org/officeDocument/2006/relationships/hyperlink" Target="file:///\\BFS29\Share\Assets\Water%20System\Well%20System%20-%20Pump%20Stations,%20Wells,%20Well%20Collection%20Lines" TargetMode="External"/><Relationship Id="rId46" Type="http://schemas.openxmlformats.org/officeDocument/2006/relationships/hyperlink" Target="http://bsp49:8080/wbps_om/default.htm" TargetMode="External"/><Relationship Id="rId59" Type="http://schemas.openxmlformats.org/officeDocument/2006/relationships/hyperlink" Target="file:///\\BFS29\Share\Operations%20&amp;%20Production\Well%20Data" TargetMode="External"/><Relationship Id="rId67" Type="http://schemas.openxmlformats.org/officeDocument/2006/relationships/hyperlink" Target="file:///\\BFS29\Share\Operations%20&amp;%20Production\RIX%20REPORTS\2020%20REPORTER_Summary.xlsx" TargetMode="External"/><Relationship Id="rId20" Type="http://schemas.openxmlformats.org/officeDocument/2006/relationships/hyperlink" Target="file:///\\BFS29\Share\Assets\Working%20Projects\2015-13%20CDPHE%20Design%20Approvals\WELLSUM_CURRENT.xlsx" TargetMode="External"/><Relationship Id="rId41" Type="http://schemas.openxmlformats.org/officeDocument/2006/relationships/hyperlink" Target="file:///\\bfs29\Operations\Asbuilts\As%20Built%20to%20be%20filed\Desanti%20Recharge-Phase%201_80%25%20Plans.pdf" TargetMode="External"/><Relationship Id="rId54" Type="http://schemas.openxmlformats.org/officeDocument/2006/relationships/hyperlink" Target="https://drive.google.com/file/d/1lOVDmKp2qQLr8V-s5Km5LesZTr1Pg8_J/view?usp=sharing" TargetMode="External"/><Relationship Id="rId62" Type="http://schemas.openxmlformats.org/officeDocument/2006/relationships/hyperlink" Target="http://cowaterefficiency.com/unauthenticated_home" TargetMode="External"/><Relationship Id="rId70" Type="http://schemas.openxmlformats.org/officeDocument/2006/relationships/hyperlink" Target="file:///\\BFS29\Share\Operations%20&amp;%20Production\Daily%20Logs\Treatment%20Plant%20Daily%20Logs\NWTP%20Daily%20Requirements\NWTP%20Operator%20Sheets\NWTP%20EOM%20Numbers.xlsx" TargetMode="External"/><Relationship Id="rId1" Type="http://schemas.openxmlformats.org/officeDocument/2006/relationships/hyperlink" Target="file:///\\BFS29\Share\Operations%20&amp;%20Production\District%20Production\Operations%20Accounting\2019\2019%20Operations%20Accounting.xlsx" TargetMode="External"/><Relationship Id="rId6" Type="http://schemas.openxmlformats.org/officeDocument/2006/relationships/hyperlink" Target="file:///\\BFS29\Share\Agency\Aurora" TargetMode="External"/><Relationship Id="rId15" Type="http://schemas.openxmlformats.org/officeDocument/2006/relationships/hyperlink" Target="file:///\\bfs29\Operations\Asbuilts\5600-5699\5665\5665.pdf" TargetMode="External"/><Relationship Id="rId23" Type="http://schemas.openxmlformats.org/officeDocument/2006/relationships/hyperlink" Target="file:///\\BFS29\Share\Operations%20&amp;%20Production\State%20Compliance\2015%20Well%20Meter%20Verifications" TargetMode="External"/><Relationship Id="rId28" Type="http://schemas.openxmlformats.org/officeDocument/2006/relationships/hyperlink" Target="https://crispinvalve.com/" TargetMode="External"/><Relationship Id="rId36" Type="http://schemas.openxmlformats.org/officeDocument/2006/relationships/hyperlink" Target="file:///\\bfs29\Operations\Asbuilts\5500-5599\5566" TargetMode="External"/><Relationship Id="rId49" Type="http://schemas.openxmlformats.org/officeDocument/2006/relationships/hyperlink" Target="file:///\\BFS29\Share\Operations%20&amp;%20Production\Water%20Quality\Monitoring%20Plan\April%202019%20CURRENT\ECCV%20Updated%20Monitoring%20Plan%20April%202019.pdf" TargetMode="External"/><Relationship Id="rId57" Type="http://schemas.openxmlformats.org/officeDocument/2006/relationships/hyperlink" Target="file:///\\BFS29\Share\Assets\Working%20Projects\2017-02%20Phase%202%20Booster%20Pump%20Stations\Design\100%25%20Design\BPS_CompiledDrawings_100%25_05182018.pdf" TargetMode="External"/><Relationship Id="rId10" Type="http://schemas.openxmlformats.org/officeDocument/2006/relationships/hyperlink" Target="file:///\\bfs29\Operations\Asbuilts\5500-5599\5586" TargetMode="External"/><Relationship Id="rId31" Type="http://schemas.openxmlformats.org/officeDocument/2006/relationships/hyperlink" Target="https://www.cla-val.com/waterworks-air-valves" TargetMode="External"/><Relationship Id="rId44" Type="http://schemas.openxmlformats.org/officeDocument/2006/relationships/hyperlink" Target="file:///\\BFS29\Share\Assets\Working%20Projects\2015-26%20Office%20Space%20Master%20Planning\Design\Power%20outage\Headquarters%20Building%20Power%20Investigation%20-%20Technical%20Report%20%5bFINAL%5d%20-%20Complete.pdf" TargetMode="External"/><Relationship Id="rId52" Type="http://schemas.openxmlformats.org/officeDocument/2006/relationships/hyperlink" Target="https://www.colorado.edu/law/sites/default/files/attached-files/castle_final.pdf" TargetMode="External"/><Relationship Id="rId60" Type="http://schemas.openxmlformats.org/officeDocument/2006/relationships/hyperlink" Target="file:///\\BFS29\Share\Operations%20&amp;%20Production\District%20Production\Operations%20Documents\Passdown%20Meeting%20Notes" TargetMode="External"/><Relationship Id="rId65" Type="http://schemas.openxmlformats.org/officeDocument/2006/relationships/hyperlink" Target="file:///\\bfs29\Operations\Asbuilts\5700-5799\5737\ECCV_manual\drawings\ECCV_RecordDwgs6_28_2013B.pdf" TargetMode="External"/><Relationship Id="rId4" Type="http://schemas.openxmlformats.org/officeDocument/2006/relationships/hyperlink" Target="file:///\\BFS29\Share\Operations%20&amp;%20Production\Well%20Data\Northern\Raw%20Water%20FRICO%20Piezo%20Data" TargetMode="External"/><Relationship Id="rId9" Type="http://schemas.openxmlformats.org/officeDocument/2006/relationships/hyperlink" Target="file:///\\bfs29\Operations\Asbuilts\5500-5599\5590" TargetMode="External"/><Relationship Id="rId13" Type="http://schemas.openxmlformats.org/officeDocument/2006/relationships/hyperlink" Target="file:///\\BFS29\Share\Operations%20&amp;%20Production\Hydrant%20Programs\2018%20TELOG" TargetMode="External"/><Relationship Id="rId18" Type="http://schemas.openxmlformats.org/officeDocument/2006/relationships/hyperlink" Target="file:///\\BFS29\Share\Conservation\Conservation%20Plan\Updates\ECCV%20master%20water%20use%202018%20update_vers%201.xlsx" TargetMode="External"/><Relationship Id="rId39" Type="http://schemas.openxmlformats.org/officeDocument/2006/relationships/hyperlink" Target="file:///\\BFS29\Share\Operations%20&amp;%20Production\RIX%20REPORTS\BeebeLevels%20Version%202020.xlsx" TargetMode="External"/><Relationship Id="rId34" Type="http://schemas.openxmlformats.org/officeDocument/2006/relationships/hyperlink" Target="file:///\\bfs29\Operations\Asbuilts\5600-5699\5664\5664.pdf" TargetMode="External"/><Relationship Id="rId50" Type="http://schemas.openxmlformats.org/officeDocument/2006/relationships/hyperlink" Target="file:///\\BFS29\Share\Operations%20&amp;%20Production\District%20Production\Operations%20Accounting\2020\2020%20Operations%20Accounting.xlsx" TargetMode="External"/><Relationship Id="rId55" Type="http://schemas.openxmlformats.org/officeDocument/2006/relationships/hyperlink" Target="file:///\\bfs29\home\rclark\Desktop%20sub%20folders\ExcelFiles\UW%20Invoic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\\BFS29\Share\Administrative\District%20Manager\Agreements\ACWWA\First%20Amendment%20OM%20Agreement_signed.pdf" TargetMode="External"/><Relationship Id="rId2" Type="http://schemas.openxmlformats.org/officeDocument/2006/relationships/hyperlink" Target="file:///\\BFS29\Share\Administrative\District%20Manager\Agreements\ACWWA\Agreement%20for%20O&amp;M%20of%20the%20Northern%20Project.pdf" TargetMode="External"/><Relationship Id="rId1" Type="http://schemas.openxmlformats.org/officeDocument/2006/relationships/hyperlink" Target="file:///\\BFS29\Share\Administrative\District%20Manager\Agreements\ACWWA\Agreement%20for%20Operations%20and%20Maintenance.pdf" TargetMode="External"/><Relationship Id="rId6" Type="http://schemas.openxmlformats.org/officeDocument/2006/relationships/hyperlink" Target="file:///\\BFS29\Share\Administrative\District%20Manager\Agreements\ACWWA\Final%20ACWWA%20%20ACWWPID%20%20ECCV%20United%20MASTER%20IGA.pdf" TargetMode="External"/><Relationship Id="rId5" Type="http://schemas.openxmlformats.org/officeDocument/2006/relationships/hyperlink" Target="file:///\\BFS29\Share\Administrative\District%20Manager\Agreements\ACWWA\Signed%20Master%20IGA%20no%20exhibits,%20ACWWA,%20ECCV%20&amp;%20United.pdf" TargetMode="External"/><Relationship Id="rId4" Type="http://schemas.openxmlformats.org/officeDocument/2006/relationships/hyperlink" Target="file:///\\BFS29\Share\Administrative\District%20Manager\Agreements\ACWWA\First%20Amendment%20to%20Master%20IGA_OM%20Agre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tabSelected="1" zoomScale="71" zoomScaleNormal="71" workbookViewId="0">
      <selection activeCell="Q41" sqref="Q41:Q42"/>
    </sheetView>
  </sheetViews>
  <sheetFormatPr defaultColWidth="9.140625" defaultRowHeight="12.75" customHeight="1" x14ac:dyDescent="0.2"/>
  <cols>
    <col min="1" max="1" width="6" style="36" customWidth="1"/>
    <col min="2" max="2" width="3.5703125" style="36" customWidth="1"/>
    <col min="3" max="3" width="8.42578125" style="36" bestFit="1" customWidth="1"/>
    <col min="4" max="4" width="7.7109375" style="36" customWidth="1"/>
    <col min="5" max="5" width="8.7109375" style="36" bestFit="1" customWidth="1"/>
    <col min="6" max="6" width="10.7109375" style="36" bestFit="1" customWidth="1"/>
    <col min="7" max="9" width="7.7109375" style="36" customWidth="1"/>
    <col min="10" max="12" width="8.7109375" style="36" bestFit="1" customWidth="1"/>
    <col min="13" max="20" width="7.7109375" style="36" customWidth="1"/>
    <col min="21" max="21" width="12.28515625" style="37" customWidth="1"/>
    <col min="22" max="22" width="11.28515625" style="129" customWidth="1"/>
    <col min="23" max="23" width="9.140625" style="36"/>
    <col min="24" max="24" width="10.42578125" style="130" customWidth="1"/>
    <col min="25" max="25" width="9.28515625" style="40" bestFit="1" customWidth="1"/>
    <col min="26" max="26" width="9.42578125" style="36" customWidth="1"/>
    <col min="27" max="28" width="4.5703125" style="41" customWidth="1"/>
    <col min="29" max="29" width="10.140625" style="36" customWidth="1"/>
    <col min="30" max="30" width="9.28515625" style="36" bestFit="1" customWidth="1"/>
    <col min="31" max="16384" width="9.140625" style="36"/>
  </cols>
  <sheetData>
    <row r="1" spans="1:32" ht="13.5" customHeight="1" x14ac:dyDescent="0.2">
      <c r="V1" s="38"/>
      <c r="X1" s="39"/>
    </row>
    <row r="2" spans="1:32" ht="12.75" customHeight="1" x14ac:dyDescent="0.2">
      <c r="C2" s="42" t="s">
        <v>149</v>
      </c>
      <c r="D2" s="43"/>
      <c r="E2" s="44" t="s">
        <v>150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V2" s="38"/>
      <c r="X2" s="39"/>
    </row>
    <row r="3" spans="1:32" ht="27.75" customHeight="1" thickBot="1" x14ac:dyDescent="0.25"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5" t="s">
        <v>151</v>
      </c>
      <c r="V3" s="46"/>
      <c r="W3" s="47"/>
      <c r="X3" s="48"/>
    </row>
    <row r="4" spans="1:32" s="60" customFormat="1" ht="43.5" customHeight="1" thickBot="1" x14ac:dyDescent="0.3">
      <c r="A4" s="49"/>
      <c r="B4" s="50"/>
      <c r="C4" s="51" t="s">
        <v>152</v>
      </c>
      <c r="D4" s="52" t="s">
        <v>153</v>
      </c>
      <c r="E4" s="52" t="s">
        <v>154</v>
      </c>
      <c r="F4" s="52" t="s">
        <v>155</v>
      </c>
      <c r="G4" s="52" t="s">
        <v>156</v>
      </c>
      <c r="H4" s="52" t="s">
        <v>157</v>
      </c>
      <c r="I4" s="52" t="s">
        <v>158</v>
      </c>
      <c r="J4" s="52" t="s">
        <v>159</v>
      </c>
      <c r="K4" s="52" t="s">
        <v>160</v>
      </c>
      <c r="L4" s="52" t="s">
        <v>161</v>
      </c>
      <c r="M4" s="52" t="s">
        <v>162</v>
      </c>
      <c r="N4" s="52" t="s">
        <v>163</v>
      </c>
      <c r="O4" s="52" t="s">
        <v>164</v>
      </c>
      <c r="P4" s="53" t="s">
        <v>165</v>
      </c>
      <c r="Q4" s="53" t="s">
        <v>166</v>
      </c>
      <c r="R4" s="53" t="s">
        <v>167</v>
      </c>
      <c r="S4" s="53" t="s">
        <v>168</v>
      </c>
      <c r="T4" s="53" t="s">
        <v>169</v>
      </c>
      <c r="U4" s="54" t="s">
        <v>170</v>
      </c>
      <c r="V4" s="55" t="s">
        <v>171</v>
      </c>
      <c r="W4" s="56" t="s">
        <v>172</v>
      </c>
      <c r="X4" s="57" t="s">
        <v>173</v>
      </c>
      <c r="Y4" s="58" t="s">
        <v>174</v>
      </c>
      <c r="Z4" s="59" t="s">
        <v>175</v>
      </c>
    </row>
    <row r="5" spans="1:32" ht="12.75" customHeight="1" x14ac:dyDescent="0.2">
      <c r="A5" s="61" t="s">
        <v>176</v>
      </c>
      <c r="B5" s="62"/>
      <c r="C5" s="63">
        <v>44013.291666666664</v>
      </c>
      <c r="D5" s="64">
        <v>0.8639</v>
      </c>
      <c r="E5" s="64">
        <v>1.1518999999999999</v>
      </c>
      <c r="F5" s="64">
        <v>0.60270000000000001</v>
      </c>
      <c r="G5" s="64">
        <v>9.5299999999999996E-2</v>
      </c>
      <c r="H5" s="64">
        <v>8.5500000000000007E-2</v>
      </c>
      <c r="I5" s="64">
        <v>7.5899999999999995E-2</v>
      </c>
      <c r="J5" s="64">
        <v>1.5126999999999999</v>
      </c>
      <c r="K5" s="64">
        <v>1.2857000000000001</v>
      </c>
      <c r="L5" s="64">
        <v>1.1233</v>
      </c>
      <c r="M5" s="64">
        <v>1.3544</v>
      </c>
      <c r="N5" s="64">
        <v>1.1879</v>
      </c>
      <c r="O5" s="64">
        <v>1.2242</v>
      </c>
      <c r="P5" s="65">
        <v>0</v>
      </c>
      <c r="Q5" s="65">
        <v>0</v>
      </c>
      <c r="R5" s="65">
        <v>0</v>
      </c>
      <c r="S5" s="65">
        <v>0</v>
      </c>
      <c r="T5" s="65">
        <v>0</v>
      </c>
      <c r="U5" s="66">
        <v>10.5786</v>
      </c>
      <c r="V5" s="67">
        <f t="shared" ref="V5:V35" si="0">SUM(D5:T5)</f>
        <v>10.563400000000001</v>
      </c>
      <c r="W5" s="68">
        <f t="shared" ref="W5:W36" si="1">+V5/U5</f>
        <v>0.99856313689902276</v>
      </c>
      <c r="X5" s="69">
        <v>10.039999999999999</v>
      </c>
      <c r="Y5" s="70">
        <v>2.27</v>
      </c>
      <c r="Z5" s="71">
        <f t="shared" ref="Z5:Z35" si="2">+X5-Y5</f>
        <v>7.77</v>
      </c>
    </row>
    <row r="6" spans="1:32" ht="12.75" customHeight="1" x14ac:dyDescent="0.2">
      <c r="A6" s="72" t="s">
        <v>177</v>
      </c>
      <c r="B6" s="73"/>
      <c r="C6" s="73">
        <v>44014.291666666664</v>
      </c>
      <c r="D6" s="74">
        <v>0.43280000000000002</v>
      </c>
      <c r="E6" s="74">
        <v>0.57720000000000005</v>
      </c>
      <c r="F6" s="74">
        <v>0.30030000000000001</v>
      </c>
      <c r="G6" s="74">
        <v>0</v>
      </c>
      <c r="H6" s="74">
        <v>0</v>
      </c>
      <c r="I6" s="74">
        <v>0</v>
      </c>
      <c r="J6" s="74">
        <v>1.4071</v>
      </c>
      <c r="K6" s="74">
        <v>1.2341</v>
      </c>
      <c r="L6" s="74">
        <v>1.0643</v>
      </c>
      <c r="M6" s="74">
        <v>1.2581</v>
      </c>
      <c r="N6" s="74">
        <v>0.59660000000000002</v>
      </c>
      <c r="O6" s="74">
        <v>0.61350000000000005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6">
        <v>7.4901999999999997</v>
      </c>
      <c r="V6" s="77">
        <f t="shared" si="0"/>
        <v>7.484</v>
      </c>
      <c r="W6" s="78">
        <f t="shared" si="1"/>
        <v>0.99917225174227664</v>
      </c>
      <c r="X6" s="79">
        <v>7.1154999999999999</v>
      </c>
      <c r="Y6" s="80">
        <v>2.25</v>
      </c>
      <c r="Z6" s="81">
        <f t="shared" si="2"/>
        <v>4.8654999999999999</v>
      </c>
    </row>
    <row r="7" spans="1:32" ht="12.75" customHeight="1" x14ac:dyDescent="0.2">
      <c r="A7" s="72" t="s">
        <v>178</v>
      </c>
      <c r="B7" s="73"/>
      <c r="C7" s="73">
        <v>44015.291666666664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1.4407000000000001</v>
      </c>
      <c r="K7" s="74">
        <v>1.2639</v>
      </c>
      <c r="L7" s="74">
        <v>1.1006</v>
      </c>
      <c r="M7" s="74">
        <v>1.3189</v>
      </c>
      <c r="N7" s="74">
        <v>0</v>
      </c>
      <c r="O7" s="74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6">
        <v>5.1349</v>
      </c>
      <c r="V7" s="77">
        <f t="shared" si="0"/>
        <v>5.1241000000000003</v>
      </c>
      <c r="W7" s="78">
        <f t="shared" si="1"/>
        <v>0.9978967457983603</v>
      </c>
      <c r="X7" s="82">
        <v>5.07</v>
      </c>
      <c r="Y7" s="80">
        <v>2.2599999999999998</v>
      </c>
      <c r="Z7" s="81">
        <f t="shared" si="2"/>
        <v>2.8100000000000005</v>
      </c>
    </row>
    <row r="8" spans="1:32" ht="12.75" customHeight="1" x14ac:dyDescent="0.2">
      <c r="A8" s="72" t="s">
        <v>179</v>
      </c>
      <c r="B8" s="73"/>
      <c r="C8" s="73">
        <v>44016.291666666664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1.4407000000000001</v>
      </c>
      <c r="K8" s="74">
        <v>1.2576000000000001</v>
      </c>
      <c r="L8" s="74">
        <v>1.0931</v>
      </c>
      <c r="M8" s="74">
        <v>1.3188</v>
      </c>
      <c r="N8" s="74">
        <v>0</v>
      </c>
      <c r="O8" s="74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5.1212999999999997</v>
      </c>
      <c r="V8" s="77">
        <f t="shared" si="0"/>
        <v>5.1102000000000007</v>
      </c>
      <c r="W8" s="78">
        <f t="shared" si="1"/>
        <v>0.99783258157108567</v>
      </c>
      <c r="X8" s="82">
        <v>4.91</v>
      </c>
      <c r="Y8" s="80">
        <v>2.27</v>
      </c>
      <c r="Z8" s="81">
        <f t="shared" si="2"/>
        <v>2.64</v>
      </c>
    </row>
    <row r="9" spans="1:32" ht="12.75" customHeight="1" thickBot="1" x14ac:dyDescent="0.25">
      <c r="A9" s="83" t="s">
        <v>180</v>
      </c>
      <c r="B9" s="84"/>
      <c r="C9" s="84">
        <v>44017.291666666664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1.4407000000000001</v>
      </c>
      <c r="K9" s="85">
        <v>1.2571000000000001</v>
      </c>
      <c r="L9" s="85">
        <v>1.0921000000000001</v>
      </c>
      <c r="M9" s="85">
        <v>1.3189</v>
      </c>
      <c r="N9" s="85">
        <v>0</v>
      </c>
      <c r="O9" s="85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7">
        <v>5.1196999999999999</v>
      </c>
      <c r="V9" s="88">
        <f t="shared" si="0"/>
        <v>5.1088000000000005</v>
      </c>
      <c r="W9" s="89">
        <f t="shared" si="1"/>
        <v>0.99787096900209005</v>
      </c>
      <c r="X9" s="90">
        <v>4.8899999999999997</v>
      </c>
      <c r="Y9" s="91">
        <v>2.2599999999999998</v>
      </c>
      <c r="Z9" s="92">
        <f t="shared" si="2"/>
        <v>2.63</v>
      </c>
    </row>
    <row r="10" spans="1:32" ht="12.75" customHeight="1" x14ac:dyDescent="0.2">
      <c r="A10" s="61" t="s">
        <v>181</v>
      </c>
      <c r="B10" s="63"/>
      <c r="C10" s="63">
        <v>44018.291666666664</v>
      </c>
      <c r="D10" s="64">
        <v>0.46160000000000001</v>
      </c>
      <c r="E10" s="64">
        <v>0.61240000000000006</v>
      </c>
      <c r="F10" s="64">
        <v>0.33200000000000002</v>
      </c>
      <c r="G10" s="64">
        <v>0</v>
      </c>
      <c r="H10" s="64">
        <v>0</v>
      </c>
      <c r="I10" s="64">
        <v>0</v>
      </c>
      <c r="J10" s="64">
        <v>1.4407000000000001</v>
      </c>
      <c r="K10" s="64">
        <v>1.2891999999999999</v>
      </c>
      <c r="L10" s="64">
        <v>1.1259999999999999</v>
      </c>
      <c r="M10" s="64">
        <v>1.3187</v>
      </c>
      <c r="N10" s="64">
        <v>0.6331</v>
      </c>
      <c r="O10" s="64">
        <v>0.65349999999999997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6">
        <v>7.8832000000000004</v>
      </c>
      <c r="V10" s="67">
        <f t="shared" si="0"/>
        <v>7.8672000000000004</v>
      </c>
      <c r="W10" s="68">
        <f t="shared" si="1"/>
        <v>0.99797036736350719</v>
      </c>
      <c r="X10" s="93">
        <v>6.1559999999999997</v>
      </c>
      <c r="Y10" s="70">
        <v>2.2599999999999998</v>
      </c>
      <c r="Z10" s="71">
        <f t="shared" si="2"/>
        <v>3.8959999999999999</v>
      </c>
      <c r="AF10" s="36" t="s">
        <v>182</v>
      </c>
    </row>
    <row r="11" spans="1:32" ht="12.75" customHeight="1" x14ac:dyDescent="0.2">
      <c r="A11" s="72" t="s">
        <v>183</v>
      </c>
      <c r="B11" s="73"/>
      <c r="C11" s="73">
        <v>44019.291666666664</v>
      </c>
      <c r="D11" s="74">
        <v>0.86399999999999999</v>
      </c>
      <c r="E11" s="74">
        <v>1.1519999999999999</v>
      </c>
      <c r="F11" s="74">
        <v>0.60580000000000001</v>
      </c>
      <c r="G11" s="74">
        <v>0</v>
      </c>
      <c r="H11" s="74">
        <v>0</v>
      </c>
      <c r="I11" s="74">
        <v>0</v>
      </c>
      <c r="J11" s="74">
        <v>1.4407000000000001</v>
      </c>
      <c r="K11" s="74">
        <v>1.3442000000000001</v>
      </c>
      <c r="L11" s="74">
        <v>1.1863999999999999</v>
      </c>
      <c r="M11" s="74">
        <v>1.3189</v>
      </c>
      <c r="N11" s="74">
        <v>1.1879</v>
      </c>
      <c r="O11" s="74">
        <v>1.2242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  <c r="U11" s="76">
        <v>10.3348</v>
      </c>
      <c r="V11" s="77">
        <f t="shared" si="0"/>
        <v>10.3241</v>
      </c>
      <c r="W11" s="78">
        <f t="shared" si="1"/>
        <v>0.99896466308007892</v>
      </c>
      <c r="X11" s="94">
        <v>9.9969999999999999</v>
      </c>
      <c r="Y11" s="80">
        <v>2.2599999999999998</v>
      </c>
      <c r="Z11" s="81">
        <f t="shared" si="2"/>
        <v>7.7370000000000001</v>
      </c>
    </row>
    <row r="12" spans="1:32" ht="12.75" customHeight="1" x14ac:dyDescent="0.2">
      <c r="A12" s="72" t="s">
        <v>176</v>
      </c>
      <c r="B12" s="73"/>
      <c r="C12" s="73">
        <v>44020.291666666664</v>
      </c>
      <c r="D12" s="74">
        <v>0.86399999999999999</v>
      </c>
      <c r="E12" s="74">
        <v>1.1518999999999999</v>
      </c>
      <c r="F12" s="74">
        <v>0.59489999999999998</v>
      </c>
      <c r="G12" s="74">
        <v>8.1699999999999995E-2</v>
      </c>
      <c r="H12" s="74">
        <v>7.3800000000000004E-2</v>
      </c>
      <c r="I12" s="74">
        <v>6.6500000000000004E-2</v>
      </c>
      <c r="J12" s="74">
        <v>1.4407000000000001</v>
      </c>
      <c r="K12" s="74">
        <v>1.3286</v>
      </c>
      <c r="L12" s="74">
        <v>1.1688000000000001</v>
      </c>
      <c r="M12" s="74">
        <v>1.3187</v>
      </c>
      <c r="N12" s="74">
        <v>1.1879</v>
      </c>
      <c r="O12" s="74">
        <v>1.2241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  <c r="U12" s="76">
        <v>10.5122</v>
      </c>
      <c r="V12" s="77">
        <f t="shared" si="0"/>
        <v>10.5016</v>
      </c>
      <c r="W12" s="78">
        <f t="shared" si="1"/>
        <v>0.9989916477996994</v>
      </c>
      <c r="X12" s="94">
        <v>9.9670000000000005</v>
      </c>
      <c r="Y12" s="80">
        <v>2.2599999999999998</v>
      </c>
      <c r="Z12" s="81">
        <f t="shared" si="2"/>
        <v>7.7070000000000007</v>
      </c>
    </row>
    <row r="13" spans="1:32" ht="12.75" customHeight="1" x14ac:dyDescent="0.2">
      <c r="A13" s="72" t="s">
        <v>177</v>
      </c>
      <c r="B13" s="73"/>
      <c r="C13" s="73">
        <v>44021.291666666664</v>
      </c>
      <c r="D13" s="74">
        <v>0.43080000000000002</v>
      </c>
      <c r="E13" s="74">
        <v>0.57450000000000001</v>
      </c>
      <c r="F13" s="74">
        <v>0.29480000000000001</v>
      </c>
      <c r="G13" s="74">
        <v>0</v>
      </c>
      <c r="H13" s="74">
        <v>0</v>
      </c>
      <c r="I13" s="74">
        <v>0</v>
      </c>
      <c r="J13" s="74">
        <v>1.3519000000000001</v>
      </c>
      <c r="K13" s="74">
        <v>1.2008000000000001</v>
      </c>
      <c r="L13" s="74">
        <v>1.1132</v>
      </c>
      <c r="M13" s="74">
        <v>1.2242</v>
      </c>
      <c r="N13" s="74">
        <v>0.59240000000000004</v>
      </c>
      <c r="O13" s="74">
        <v>0.61029999999999995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6">
        <v>7.3970000000000002</v>
      </c>
      <c r="V13" s="77">
        <f t="shared" si="0"/>
        <v>7.3929</v>
      </c>
      <c r="W13" s="78">
        <f t="shared" si="1"/>
        <v>0.99944572123833986</v>
      </c>
      <c r="X13" s="94">
        <v>6.9329999999999998</v>
      </c>
      <c r="Y13" s="80">
        <v>2.25</v>
      </c>
      <c r="Z13" s="81">
        <f t="shared" si="2"/>
        <v>4.6829999999999998</v>
      </c>
    </row>
    <row r="14" spans="1:32" ht="12.75" customHeight="1" x14ac:dyDescent="0.2">
      <c r="A14" s="72" t="s">
        <v>178</v>
      </c>
      <c r="B14" s="73"/>
      <c r="C14" s="73">
        <v>44022.291666666664</v>
      </c>
      <c r="D14" s="74">
        <v>0.35930000000000001</v>
      </c>
      <c r="E14" s="74">
        <v>0.3594</v>
      </c>
      <c r="F14" s="74">
        <v>0.25919999999999999</v>
      </c>
      <c r="G14" s="74">
        <v>0</v>
      </c>
      <c r="H14" s="74">
        <v>0</v>
      </c>
      <c r="I14" s="74">
        <v>0</v>
      </c>
      <c r="J14" s="74">
        <v>1.4407000000000001</v>
      </c>
      <c r="K14" s="74">
        <v>1.3568</v>
      </c>
      <c r="L14" s="74">
        <v>1.2241</v>
      </c>
      <c r="M14" s="74">
        <v>1.3187</v>
      </c>
      <c r="N14" s="74">
        <v>0.4919</v>
      </c>
      <c r="O14" s="74">
        <v>0.50729999999999997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6">
        <v>7.3352000000000004</v>
      </c>
      <c r="V14" s="77">
        <f t="shared" si="0"/>
        <v>7.3174000000000001</v>
      </c>
      <c r="W14" s="78">
        <f t="shared" si="1"/>
        <v>0.99757334496673566</v>
      </c>
      <c r="X14" s="94">
        <v>6.7649999999999997</v>
      </c>
      <c r="Y14" s="80">
        <v>2.27</v>
      </c>
      <c r="Z14" s="81">
        <f t="shared" si="2"/>
        <v>4.4949999999999992</v>
      </c>
    </row>
    <row r="15" spans="1:32" ht="12.75" customHeight="1" x14ac:dyDescent="0.2">
      <c r="A15" s="72" t="s">
        <v>179</v>
      </c>
      <c r="B15" s="73"/>
      <c r="C15" s="73">
        <v>44023.291666666664</v>
      </c>
      <c r="D15" s="74">
        <v>0.86399999999999999</v>
      </c>
      <c r="E15" s="74">
        <v>0.86399999999999999</v>
      </c>
      <c r="F15" s="74">
        <v>0.60509999999999997</v>
      </c>
      <c r="G15" s="74">
        <v>0</v>
      </c>
      <c r="H15" s="74">
        <v>0</v>
      </c>
      <c r="I15" s="74">
        <v>0</v>
      </c>
      <c r="J15" s="74">
        <v>1.4407000000000001</v>
      </c>
      <c r="K15" s="74">
        <v>1.6093999999999999</v>
      </c>
      <c r="L15" s="74">
        <v>1.224</v>
      </c>
      <c r="M15" s="74">
        <v>1.3189</v>
      </c>
      <c r="N15" s="74">
        <v>1.1879</v>
      </c>
      <c r="O15" s="74">
        <v>1.2242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6">
        <v>10.350099999999999</v>
      </c>
      <c r="V15" s="77">
        <f t="shared" si="0"/>
        <v>10.338200000000001</v>
      </c>
      <c r="W15" s="78">
        <f t="shared" si="1"/>
        <v>0.99885025265456384</v>
      </c>
      <c r="X15" s="94">
        <v>10.148999999999999</v>
      </c>
      <c r="Y15" s="80">
        <v>2.2599999999999998</v>
      </c>
      <c r="Z15" s="81">
        <f t="shared" si="2"/>
        <v>7.8889999999999993</v>
      </c>
    </row>
    <row r="16" spans="1:32" ht="12.75" customHeight="1" thickBot="1" x14ac:dyDescent="0.25">
      <c r="A16" s="83" t="s">
        <v>180</v>
      </c>
      <c r="B16" s="84"/>
      <c r="C16" s="84">
        <v>44024.333333333336</v>
      </c>
      <c r="D16" s="85">
        <v>0.86399999999999999</v>
      </c>
      <c r="E16" s="85">
        <v>0.86399999999999999</v>
      </c>
      <c r="F16" s="85">
        <v>0.59850000000000003</v>
      </c>
      <c r="G16" s="85">
        <v>0</v>
      </c>
      <c r="H16" s="85">
        <v>0</v>
      </c>
      <c r="I16" s="85">
        <v>0</v>
      </c>
      <c r="J16" s="85">
        <v>1.4407000000000001</v>
      </c>
      <c r="K16" s="85">
        <v>1.6117999999999999</v>
      </c>
      <c r="L16" s="85">
        <v>1.2241</v>
      </c>
      <c r="M16" s="85">
        <v>1.3188</v>
      </c>
      <c r="N16" s="85">
        <v>1.1879</v>
      </c>
      <c r="O16" s="85">
        <v>1.2242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7">
        <v>10.347899999999999</v>
      </c>
      <c r="V16" s="88">
        <f t="shared" si="0"/>
        <v>10.334</v>
      </c>
      <c r="W16" s="89">
        <f t="shared" si="1"/>
        <v>0.99865673228384511</v>
      </c>
      <c r="X16" s="95">
        <v>9.8629999999999995</v>
      </c>
      <c r="Y16" s="91">
        <v>2.2599999999999998</v>
      </c>
      <c r="Z16" s="92">
        <f t="shared" si="2"/>
        <v>7.6029999999999998</v>
      </c>
      <c r="AC16" s="36" t="s">
        <v>184</v>
      </c>
    </row>
    <row r="17" spans="1:30" ht="12.75" customHeight="1" x14ac:dyDescent="0.2">
      <c r="A17" s="61" t="s">
        <v>181</v>
      </c>
      <c r="B17" s="63"/>
      <c r="C17" s="63">
        <v>44025.333333333336</v>
      </c>
      <c r="D17" s="64">
        <v>0.86399999999999999</v>
      </c>
      <c r="E17" s="64">
        <v>0.86399999999999999</v>
      </c>
      <c r="F17" s="64">
        <v>0.59519999999999995</v>
      </c>
      <c r="G17" s="64">
        <v>0</v>
      </c>
      <c r="H17" s="64">
        <v>0</v>
      </c>
      <c r="I17" s="64">
        <v>0</v>
      </c>
      <c r="J17" s="64">
        <v>1.4407000000000001</v>
      </c>
      <c r="K17" s="64">
        <v>1.5785</v>
      </c>
      <c r="L17" s="64">
        <v>1.3118000000000001</v>
      </c>
      <c r="M17" s="64">
        <v>1.3628</v>
      </c>
      <c r="N17" s="64">
        <v>1.099</v>
      </c>
      <c r="O17" s="64">
        <v>1.2242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6">
        <v>10.356400000000001</v>
      </c>
      <c r="V17" s="67">
        <f t="shared" si="0"/>
        <v>10.340199999999999</v>
      </c>
      <c r="W17" s="68">
        <f t="shared" si="1"/>
        <v>0.99843574987447359</v>
      </c>
      <c r="X17" s="93">
        <v>9.8689999999999998</v>
      </c>
      <c r="Y17" s="70">
        <v>2.2799999999999998</v>
      </c>
      <c r="Z17" s="71">
        <f t="shared" si="2"/>
        <v>7.5890000000000004</v>
      </c>
    </row>
    <row r="18" spans="1:30" ht="12.75" customHeight="1" x14ac:dyDescent="0.2">
      <c r="A18" s="72" t="s">
        <v>183</v>
      </c>
      <c r="B18" s="73"/>
      <c r="C18" s="73">
        <v>44026.333333333336</v>
      </c>
      <c r="D18" s="74">
        <v>0.86409999999999998</v>
      </c>
      <c r="E18" s="74">
        <v>0.86399999999999999</v>
      </c>
      <c r="F18" s="74">
        <v>0.59160000000000001</v>
      </c>
      <c r="G18" s="74">
        <v>0</v>
      </c>
      <c r="H18" s="74">
        <v>0</v>
      </c>
      <c r="I18" s="74">
        <v>0</v>
      </c>
      <c r="J18" s="74">
        <v>1.4407000000000001</v>
      </c>
      <c r="K18" s="74">
        <v>1.5562</v>
      </c>
      <c r="L18" s="74">
        <v>1.3681000000000001</v>
      </c>
      <c r="M18" s="74">
        <v>1.3902000000000001</v>
      </c>
      <c r="N18" s="74">
        <v>1.0439000000000001</v>
      </c>
      <c r="O18" s="74">
        <v>1.2241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6">
        <v>10.3591</v>
      </c>
      <c r="V18" s="77">
        <f t="shared" si="0"/>
        <v>10.3429</v>
      </c>
      <c r="W18" s="78">
        <f t="shared" si="1"/>
        <v>0.99843615758125714</v>
      </c>
      <c r="X18" s="94">
        <v>9.875</v>
      </c>
      <c r="Y18" s="80">
        <v>2.2599999999999998</v>
      </c>
      <c r="Z18" s="81">
        <f t="shared" si="2"/>
        <v>7.6150000000000002</v>
      </c>
    </row>
    <row r="19" spans="1:30" ht="12.75" customHeight="1" x14ac:dyDescent="0.2">
      <c r="A19" s="72" t="s">
        <v>176</v>
      </c>
      <c r="B19" s="73"/>
      <c r="C19" s="73">
        <v>44027.333333333336</v>
      </c>
      <c r="D19" s="74">
        <v>0.86399999999999999</v>
      </c>
      <c r="E19" s="74">
        <v>0.86399999999999999</v>
      </c>
      <c r="F19" s="74">
        <v>0.58879999999999999</v>
      </c>
      <c r="G19" s="74">
        <v>0</v>
      </c>
      <c r="H19" s="74">
        <v>0</v>
      </c>
      <c r="I19" s="74">
        <v>0</v>
      </c>
      <c r="J19" s="74">
        <v>1.4407000000000001</v>
      </c>
      <c r="K19" s="74">
        <v>1.5707</v>
      </c>
      <c r="L19" s="74">
        <v>1.3681000000000001</v>
      </c>
      <c r="M19" s="74">
        <v>1.39</v>
      </c>
      <c r="N19" s="74">
        <v>1.044</v>
      </c>
      <c r="O19" s="74">
        <v>1.2242</v>
      </c>
      <c r="P19" s="75">
        <v>0</v>
      </c>
      <c r="Q19" s="75">
        <v>0</v>
      </c>
      <c r="R19" s="75">
        <v>0</v>
      </c>
      <c r="S19" s="75">
        <v>0</v>
      </c>
      <c r="T19" s="75">
        <v>0</v>
      </c>
      <c r="U19" s="76">
        <v>10.372199999999999</v>
      </c>
      <c r="V19" s="77">
        <f t="shared" si="0"/>
        <v>10.3545</v>
      </c>
      <c r="W19" s="78">
        <f t="shared" si="1"/>
        <v>0.99829351535836186</v>
      </c>
      <c r="X19" s="94">
        <v>9.875</v>
      </c>
      <c r="Y19" s="80">
        <v>2.2599999999999998</v>
      </c>
      <c r="Z19" s="81">
        <f t="shared" si="2"/>
        <v>7.6150000000000002</v>
      </c>
    </row>
    <row r="20" spans="1:30" ht="12.75" customHeight="1" x14ac:dyDescent="0.2">
      <c r="A20" s="72" t="s">
        <v>177</v>
      </c>
      <c r="B20" s="73"/>
      <c r="C20" s="73">
        <v>44028.5</v>
      </c>
      <c r="D20" s="74">
        <v>0.43380000000000002</v>
      </c>
      <c r="E20" s="74">
        <v>0.43380000000000002</v>
      </c>
      <c r="F20" s="74">
        <v>0.29430000000000001</v>
      </c>
      <c r="G20" s="74">
        <v>0</v>
      </c>
      <c r="H20" s="74">
        <v>0</v>
      </c>
      <c r="I20" s="74">
        <v>0</v>
      </c>
      <c r="J20" s="74">
        <v>1.3380000000000001</v>
      </c>
      <c r="K20" s="74">
        <v>1.2237</v>
      </c>
      <c r="L20" s="74">
        <v>1.2417</v>
      </c>
      <c r="M20" s="74">
        <v>1.2616000000000001</v>
      </c>
      <c r="N20" s="74">
        <v>0.52429999999999999</v>
      </c>
      <c r="O20" s="74">
        <v>0.61460000000000004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6">
        <v>7.3685999999999998</v>
      </c>
      <c r="V20" s="77">
        <f t="shared" si="0"/>
        <v>7.365800000000001</v>
      </c>
      <c r="W20" s="78">
        <f t="shared" si="1"/>
        <v>0.99962000922834748</v>
      </c>
      <c r="X20" s="94">
        <v>7.0339999999999998</v>
      </c>
      <c r="Y20" s="80">
        <v>2.25</v>
      </c>
      <c r="Z20" s="81">
        <f t="shared" si="2"/>
        <v>4.7839999999999998</v>
      </c>
    </row>
    <row r="21" spans="1:30" ht="12.75" customHeight="1" x14ac:dyDescent="0.2">
      <c r="A21" s="72" t="s">
        <v>178</v>
      </c>
      <c r="B21" s="73"/>
      <c r="C21" s="73">
        <v>44029.5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1.4407000000000001</v>
      </c>
      <c r="K21" s="74">
        <v>1.2297</v>
      </c>
      <c r="L21" s="74">
        <v>1.2717000000000001</v>
      </c>
      <c r="M21" s="74">
        <v>1.2945</v>
      </c>
      <c r="N21" s="74">
        <v>0</v>
      </c>
      <c r="O21" s="74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6">
        <v>5.2465999999999999</v>
      </c>
      <c r="V21" s="77">
        <f t="shared" si="0"/>
        <v>5.2366000000000001</v>
      </c>
      <c r="W21" s="78">
        <f t="shared" si="1"/>
        <v>0.99809400373575274</v>
      </c>
      <c r="X21" s="94">
        <v>4.76</v>
      </c>
      <c r="Y21" s="80">
        <v>2.27</v>
      </c>
      <c r="Z21" s="81">
        <f t="shared" si="2"/>
        <v>2.4899999999999998</v>
      </c>
    </row>
    <row r="22" spans="1:30" ht="12.75" customHeight="1" x14ac:dyDescent="0.2">
      <c r="A22" s="72" t="s">
        <v>179</v>
      </c>
      <c r="B22" s="73"/>
      <c r="C22" s="73">
        <v>44030.5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1.4407000000000001</v>
      </c>
      <c r="K22" s="74">
        <v>1.3573</v>
      </c>
      <c r="L22" s="74">
        <v>1.224</v>
      </c>
      <c r="M22" s="74">
        <v>1.2476</v>
      </c>
      <c r="N22" s="74">
        <v>0</v>
      </c>
      <c r="O22" s="74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6">
        <v>5.28</v>
      </c>
      <c r="V22" s="77">
        <f t="shared" si="0"/>
        <v>5.2696000000000005</v>
      </c>
      <c r="W22" s="78">
        <f t="shared" si="1"/>
        <v>0.99803030303030305</v>
      </c>
      <c r="X22" s="94">
        <v>5.1429999999999998</v>
      </c>
      <c r="Y22" s="80">
        <v>2.2599999999999998</v>
      </c>
      <c r="Z22" s="81">
        <f t="shared" si="2"/>
        <v>2.883</v>
      </c>
    </row>
    <row r="23" spans="1:30" ht="12.75" customHeight="1" thickBot="1" x14ac:dyDescent="0.25">
      <c r="A23" s="83" t="s">
        <v>180</v>
      </c>
      <c r="B23" s="84"/>
      <c r="C23" s="84">
        <v>44031.666666666664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1.4407000000000001</v>
      </c>
      <c r="K23" s="85">
        <v>1.3549</v>
      </c>
      <c r="L23" s="85">
        <v>1.2241</v>
      </c>
      <c r="M23" s="85">
        <v>1.2474000000000001</v>
      </c>
      <c r="N23" s="85">
        <v>0</v>
      </c>
      <c r="O23" s="85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7">
        <v>5.2773000000000003</v>
      </c>
      <c r="V23" s="77">
        <f t="shared" si="0"/>
        <v>5.2671000000000001</v>
      </c>
      <c r="W23" s="89">
        <f t="shared" si="1"/>
        <v>0.99806719345119654</v>
      </c>
      <c r="X23" s="95">
        <v>5.0220000000000002</v>
      </c>
      <c r="Y23" s="91">
        <v>2.25</v>
      </c>
      <c r="Z23" s="92">
        <f t="shared" si="2"/>
        <v>2.7720000000000002</v>
      </c>
    </row>
    <row r="24" spans="1:30" ht="12.75" customHeight="1" x14ac:dyDescent="0.2">
      <c r="A24" s="61" t="s">
        <v>181</v>
      </c>
      <c r="B24" s="63"/>
      <c r="C24" s="63">
        <v>44032.166666666664</v>
      </c>
      <c r="D24" s="64">
        <v>0.53449999999999998</v>
      </c>
      <c r="E24" s="64">
        <v>0.49759999999999999</v>
      </c>
      <c r="F24" s="64">
        <v>0.32729999999999998</v>
      </c>
      <c r="G24" s="64">
        <v>0</v>
      </c>
      <c r="H24" s="64">
        <v>0</v>
      </c>
      <c r="I24" s="64">
        <v>0</v>
      </c>
      <c r="J24" s="64">
        <v>1.4406000000000001</v>
      </c>
      <c r="K24" s="64">
        <v>1.4048</v>
      </c>
      <c r="L24" s="64">
        <v>1.2241</v>
      </c>
      <c r="M24" s="64">
        <v>1.2475000000000001</v>
      </c>
      <c r="N24" s="64">
        <v>0.55420000000000003</v>
      </c>
      <c r="O24" s="64">
        <v>0.68820000000000003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6">
        <v>7.9358000000000004</v>
      </c>
      <c r="V24" s="77">
        <f t="shared" si="0"/>
        <v>7.9187999999999992</v>
      </c>
      <c r="W24" s="68">
        <f t="shared" si="1"/>
        <v>0.99785780891655518</v>
      </c>
      <c r="X24" s="93">
        <v>7.5490000000000004</v>
      </c>
      <c r="Y24" s="70">
        <v>2.2599999999999998</v>
      </c>
      <c r="Z24" s="71">
        <f t="shared" si="2"/>
        <v>5.2890000000000006</v>
      </c>
    </row>
    <row r="25" spans="1:30" ht="12.75" customHeight="1" x14ac:dyDescent="0.2">
      <c r="A25" s="72" t="s">
        <v>183</v>
      </c>
      <c r="B25" s="73"/>
      <c r="C25" s="73">
        <v>44033.166666666664</v>
      </c>
      <c r="D25" s="74">
        <v>1.008</v>
      </c>
      <c r="E25" s="74">
        <v>0.93730000000000002</v>
      </c>
      <c r="F25" s="74">
        <v>0.60840000000000005</v>
      </c>
      <c r="G25" s="74">
        <v>0.40160000000000001</v>
      </c>
      <c r="H25" s="74">
        <v>0</v>
      </c>
      <c r="I25" s="74">
        <v>0</v>
      </c>
      <c r="J25" s="74">
        <v>1.4407000000000001</v>
      </c>
      <c r="K25" s="74">
        <v>1.581</v>
      </c>
      <c r="L25" s="74">
        <v>1.2794000000000001</v>
      </c>
      <c r="M25" s="74">
        <v>1.3162</v>
      </c>
      <c r="N25" s="74">
        <v>0.4612</v>
      </c>
      <c r="O25" s="74">
        <v>1.2962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6">
        <v>10.3447</v>
      </c>
      <c r="V25" s="77">
        <f t="shared" si="0"/>
        <v>10.33</v>
      </c>
      <c r="W25" s="78">
        <f t="shared" si="1"/>
        <v>0.99857898247411725</v>
      </c>
      <c r="X25" s="94">
        <v>9.8140000000000001</v>
      </c>
      <c r="Y25" s="80">
        <v>2.2599999999999998</v>
      </c>
      <c r="Z25" s="81">
        <f t="shared" si="2"/>
        <v>7.5540000000000003</v>
      </c>
    </row>
    <row r="26" spans="1:30" ht="12.75" customHeight="1" x14ac:dyDescent="0.2">
      <c r="A26" s="72" t="s">
        <v>176</v>
      </c>
      <c r="B26" s="73"/>
      <c r="C26" s="73">
        <v>44034.291666666664</v>
      </c>
      <c r="D26" s="79">
        <v>0.40670000000000001</v>
      </c>
      <c r="E26" s="79">
        <v>0.37840000000000001</v>
      </c>
      <c r="F26" s="79">
        <v>0.2412</v>
      </c>
      <c r="G26" s="79">
        <v>0.29070000000000001</v>
      </c>
      <c r="H26" s="79">
        <v>4.7999999999999996E-3</v>
      </c>
      <c r="I26" s="79">
        <v>0</v>
      </c>
      <c r="J26" s="79">
        <v>0.58550000000000002</v>
      </c>
      <c r="K26" s="79">
        <v>0.66339999999999999</v>
      </c>
      <c r="L26" s="79">
        <v>0.59140000000000004</v>
      </c>
      <c r="M26" s="79">
        <v>1.3528</v>
      </c>
      <c r="N26" s="79">
        <v>0</v>
      </c>
      <c r="O26" s="79">
        <v>0.52239999999999998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6">
        <v>9.7202999999999999</v>
      </c>
      <c r="V26" s="96">
        <v>9.7200000000000006</v>
      </c>
      <c r="W26" s="78">
        <f t="shared" si="1"/>
        <v>0.99996913675503851</v>
      </c>
      <c r="X26" s="94">
        <v>9.0809999999999995</v>
      </c>
      <c r="Y26" s="80">
        <v>2.2599999999999998</v>
      </c>
      <c r="Z26" s="81">
        <f t="shared" si="2"/>
        <v>6.8209999999999997</v>
      </c>
      <c r="AC26" s="47" t="s">
        <v>185</v>
      </c>
      <c r="AD26" s="97">
        <v>5.0373000000000001</v>
      </c>
    </row>
    <row r="27" spans="1:30" ht="12.75" customHeight="1" x14ac:dyDescent="0.2">
      <c r="A27" s="72" t="s">
        <v>177</v>
      </c>
      <c r="B27" s="73"/>
      <c r="C27" s="73">
        <v>44035.291666666664</v>
      </c>
      <c r="D27" s="74">
        <v>0.50580000000000003</v>
      </c>
      <c r="E27" s="74">
        <v>0.4698</v>
      </c>
      <c r="F27" s="74">
        <v>0.29820000000000002</v>
      </c>
      <c r="G27" s="74">
        <v>0.36130000000000001</v>
      </c>
      <c r="H27" s="74">
        <v>0.38519999999999999</v>
      </c>
      <c r="I27" s="74">
        <v>0</v>
      </c>
      <c r="J27" s="74">
        <v>1.3768</v>
      </c>
      <c r="K27" s="74">
        <v>0.79510000000000003</v>
      </c>
      <c r="L27" s="74">
        <v>0.66279999999999994</v>
      </c>
      <c r="M27" s="74">
        <v>1.4258</v>
      </c>
      <c r="N27" s="74">
        <v>0.52769999999999995</v>
      </c>
      <c r="O27" s="74">
        <v>0.63549999999999995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6">
        <v>7.4528999999999996</v>
      </c>
      <c r="V27" s="77">
        <f t="shared" si="0"/>
        <v>7.4439999999999991</v>
      </c>
      <c r="W27" s="78">
        <f t="shared" si="1"/>
        <v>0.99880583397066902</v>
      </c>
      <c r="X27" s="94">
        <v>7.1820000000000004</v>
      </c>
      <c r="Y27" s="80">
        <v>2.25</v>
      </c>
      <c r="Z27" s="81">
        <f t="shared" si="2"/>
        <v>4.9320000000000004</v>
      </c>
    </row>
    <row r="28" spans="1:30" ht="12.75" customHeight="1" x14ac:dyDescent="0.2">
      <c r="A28" s="72" t="s">
        <v>178</v>
      </c>
      <c r="B28" s="73"/>
      <c r="C28" s="73">
        <v>44036.291666666664</v>
      </c>
      <c r="D28" s="74">
        <v>0.3836</v>
      </c>
      <c r="E28" s="74">
        <v>0.41610000000000003</v>
      </c>
      <c r="F28" s="74">
        <v>0.28399999999999997</v>
      </c>
      <c r="G28" s="74">
        <v>0.31919999999999998</v>
      </c>
      <c r="H28" s="74">
        <v>0.53979999999999995</v>
      </c>
      <c r="I28" s="74">
        <v>0</v>
      </c>
      <c r="J28" s="74">
        <v>1.5268999999999999</v>
      </c>
      <c r="K28" s="74">
        <v>0.53249999999999997</v>
      </c>
      <c r="L28" s="74">
        <v>0.52659999999999996</v>
      </c>
      <c r="M28" s="74">
        <v>1.5065999999999999</v>
      </c>
      <c r="N28" s="74">
        <v>1.1358999999999999</v>
      </c>
      <c r="O28" s="74">
        <v>0.57189999999999996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7.7648000000000001</v>
      </c>
      <c r="V28" s="77">
        <f t="shared" si="0"/>
        <v>7.7430999999999992</v>
      </c>
      <c r="W28" s="78">
        <f t="shared" si="1"/>
        <v>0.99720533690500712</v>
      </c>
      <c r="X28" s="94">
        <v>7.2359999999999998</v>
      </c>
      <c r="Y28" s="80">
        <v>2.27</v>
      </c>
      <c r="Z28" s="81">
        <f t="shared" si="2"/>
        <v>4.9659999999999993</v>
      </c>
    </row>
    <row r="29" spans="1:30" ht="12.75" customHeight="1" x14ac:dyDescent="0.2">
      <c r="A29" s="72" t="s">
        <v>179</v>
      </c>
      <c r="B29" s="73"/>
      <c r="C29" s="73">
        <v>44037.291666666664</v>
      </c>
      <c r="D29" s="74">
        <v>0.51590000000000003</v>
      </c>
      <c r="E29" s="74">
        <v>0.51590000000000003</v>
      </c>
      <c r="F29" s="74">
        <v>0.36849999999999999</v>
      </c>
      <c r="G29" s="74">
        <v>0.40539999999999998</v>
      </c>
      <c r="H29" s="74">
        <v>0</v>
      </c>
      <c r="I29" s="74">
        <v>0</v>
      </c>
      <c r="J29" s="74">
        <v>1.4384999999999999</v>
      </c>
      <c r="K29" s="74">
        <v>1.3877999999999999</v>
      </c>
      <c r="L29" s="74">
        <v>1.2665999999999999</v>
      </c>
      <c r="M29" s="74">
        <v>1.3468</v>
      </c>
      <c r="N29" s="74">
        <v>0.53439999999999999</v>
      </c>
      <c r="O29" s="74">
        <v>0.58979999999999999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6">
        <v>8.3764000000000003</v>
      </c>
      <c r="V29" s="77">
        <f t="shared" si="0"/>
        <v>8.3696000000000002</v>
      </c>
      <c r="W29" s="78">
        <f t="shared" si="1"/>
        <v>0.99918819540614101</v>
      </c>
      <c r="X29" s="94">
        <v>8.1470000000000002</v>
      </c>
      <c r="Y29" s="80">
        <v>2.27</v>
      </c>
      <c r="Z29" s="81">
        <f t="shared" si="2"/>
        <v>5.8770000000000007</v>
      </c>
    </row>
    <row r="30" spans="1:30" ht="12.75" customHeight="1" thickBot="1" x14ac:dyDescent="0.25">
      <c r="A30" s="83" t="s">
        <v>180</v>
      </c>
      <c r="B30" s="84"/>
      <c r="C30" s="84">
        <v>44038.291666666664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1.4215</v>
      </c>
      <c r="K30" s="85">
        <v>1.5555000000000001</v>
      </c>
      <c r="L30" s="85">
        <v>1.2961</v>
      </c>
      <c r="M30" s="85">
        <v>1.3544</v>
      </c>
      <c r="N30" s="85">
        <v>0</v>
      </c>
      <c r="O30" s="85">
        <v>0</v>
      </c>
      <c r="P30" s="86">
        <v>0</v>
      </c>
      <c r="Q30" s="86">
        <v>0</v>
      </c>
      <c r="R30" s="86">
        <v>0</v>
      </c>
      <c r="S30" s="86">
        <v>0</v>
      </c>
      <c r="T30" s="86">
        <v>0</v>
      </c>
      <c r="U30" s="87">
        <v>5.6425999999999998</v>
      </c>
      <c r="V30" s="77">
        <f t="shared" si="0"/>
        <v>5.6275000000000004</v>
      </c>
      <c r="W30" s="89">
        <f t="shared" si="1"/>
        <v>0.99732392868535791</v>
      </c>
      <c r="X30" s="95">
        <v>5.327</v>
      </c>
      <c r="Y30" s="91">
        <v>2.2599999999999998</v>
      </c>
      <c r="Z30" s="92">
        <f t="shared" si="2"/>
        <v>3.0670000000000002</v>
      </c>
    </row>
    <row r="31" spans="1:30" ht="12.75" customHeight="1" x14ac:dyDescent="0.2">
      <c r="A31" s="98" t="s">
        <v>181</v>
      </c>
      <c r="B31" s="99"/>
      <c r="C31" s="99">
        <v>44039.291666666664</v>
      </c>
      <c r="D31" s="100">
        <v>0</v>
      </c>
      <c r="E31" s="100">
        <v>0</v>
      </c>
      <c r="F31" s="100">
        <v>0</v>
      </c>
      <c r="G31" s="100">
        <v>0.2364</v>
      </c>
      <c r="H31" s="100">
        <v>0.2364</v>
      </c>
      <c r="I31" s="100">
        <v>0.1585</v>
      </c>
      <c r="J31" s="100">
        <v>1.4009</v>
      </c>
      <c r="K31" s="100">
        <v>1.5338000000000001</v>
      </c>
      <c r="L31" s="100">
        <v>1.3731</v>
      </c>
      <c r="M31" s="100">
        <v>1.4298999999999999</v>
      </c>
      <c r="N31" s="100">
        <v>0.44590000000000002</v>
      </c>
      <c r="O31" s="100">
        <v>0.499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2">
        <v>7.3323</v>
      </c>
      <c r="V31" s="77">
        <f t="shared" si="0"/>
        <v>7.3138999999999994</v>
      </c>
      <c r="W31" s="103">
        <f t="shared" si="1"/>
        <v>0.99749055548736409</v>
      </c>
      <c r="X31" s="104">
        <v>6.8840000000000003</v>
      </c>
      <c r="Y31" s="105">
        <v>2.2599999999999998</v>
      </c>
      <c r="Z31" s="106">
        <f t="shared" si="2"/>
        <v>4.6240000000000006</v>
      </c>
    </row>
    <row r="32" spans="1:30" ht="12.75" customHeight="1" x14ac:dyDescent="0.2">
      <c r="A32" s="72" t="s">
        <v>183</v>
      </c>
      <c r="B32" s="73"/>
      <c r="C32" s="73">
        <v>44040.291666666664</v>
      </c>
      <c r="D32" s="74">
        <v>0</v>
      </c>
      <c r="E32" s="74">
        <v>0</v>
      </c>
      <c r="F32" s="74">
        <v>0</v>
      </c>
      <c r="G32" s="74">
        <v>0.64800000000000002</v>
      </c>
      <c r="H32" s="74">
        <v>0.6482</v>
      </c>
      <c r="I32" s="74">
        <v>0.41639999999999999</v>
      </c>
      <c r="J32" s="74">
        <v>1.3976999999999999</v>
      </c>
      <c r="K32" s="74">
        <v>1.5341</v>
      </c>
      <c r="L32" s="74">
        <v>1.5122</v>
      </c>
      <c r="M32" s="74">
        <v>1.5684</v>
      </c>
      <c r="N32" s="74">
        <v>1.2242</v>
      </c>
      <c r="O32" s="74">
        <v>1.3683000000000001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6">
        <v>10.338100000000001</v>
      </c>
      <c r="V32" s="77">
        <f t="shared" si="0"/>
        <v>10.317499999999999</v>
      </c>
      <c r="W32" s="78">
        <f t="shared" si="1"/>
        <v>0.99800737079347257</v>
      </c>
      <c r="X32" s="94">
        <v>10.289</v>
      </c>
      <c r="Y32" s="80">
        <v>2.2400000000000002</v>
      </c>
      <c r="Z32" s="81">
        <f t="shared" si="2"/>
        <v>8.0489999999999995</v>
      </c>
    </row>
    <row r="33" spans="1:30" ht="12.75" customHeight="1" x14ac:dyDescent="0.2">
      <c r="A33" s="72" t="s">
        <v>176</v>
      </c>
      <c r="B33" s="73"/>
      <c r="C33" s="73">
        <v>44041.291666666664</v>
      </c>
      <c r="D33" s="74">
        <v>0.27500000000000002</v>
      </c>
      <c r="E33" s="74">
        <v>0</v>
      </c>
      <c r="F33" s="74">
        <v>0</v>
      </c>
      <c r="G33" s="74">
        <v>0.64800000000000002</v>
      </c>
      <c r="H33" s="74">
        <v>0.4002</v>
      </c>
      <c r="I33" s="74">
        <v>0.41589999999999999</v>
      </c>
      <c r="J33" s="74">
        <v>1.3818999999999999</v>
      </c>
      <c r="K33" s="74">
        <v>1.5177</v>
      </c>
      <c r="L33" s="74">
        <v>1.5123</v>
      </c>
      <c r="M33" s="74">
        <v>1.5682</v>
      </c>
      <c r="N33" s="74">
        <v>1.2241</v>
      </c>
      <c r="O33" s="74">
        <v>1.3683000000000001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6">
        <v>10.329000000000001</v>
      </c>
      <c r="V33" s="77">
        <f t="shared" si="0"/>
        <v>10.3116</v>
      </c>
      <c r="W33" s="78">
        <f t="shared" si="1"/>
        <v>0.99831542259657269</v>
      </c>
      <c r="X33" s="94">
        <v>9.8960000000000008</v>
      </c>
      <c r="Y33" s="80">
        <v>2.2200000000000002</v>
      </c>
      <c r="Z33" s="81">
        <f t="shared" si="2"/>
        <v>7.6760000000000002</v>
      </c>
    </row>
    <row r="34" spans="1:30" ht="12.75" customHeight="1" x14ac:dyDescent="0.2">
      <c r="A34" s="72" t="s">
        <v>177</v>
      </c>
      <c r="B34" s="73"/>
      <c r="C34" s="73">
        <v>44042.333333333336</v>
      </c>
      <c r="D34" s="74">
        <v>0.35809999999999997</v>
      </c>
      <c r="E34" s="74">
        <v>0</v>
      </c>
      <c r="F34" s="74">
        <v>0</v>
      </c>
      <c r="G34" s="74">
        <v>0.32229999999999998</v>
      </c>
      <c r="H34" s="74">
        <v>3.0000000000000001E-3</v>
      </c>
      <c r="I34" s="74">
        <v>0.20730000000000001</v>
      </c>
      <c r="J34" s="74">
        <v>1.2195</v>
      </c>
      <c r="K34" s="74">
        <v>1.3560000000000001</v>
      </c>
      <c r="L34" s="74">
        <v>1.3424</v>
      </c>
      <c r="M34" s="74">
        <v>1.3597999999999999</v>
      </c>
      <c r="N34" s="74">
        <v>0.60880000000000001</v>
      </c>
      <c r="O34" s="74">
        <v>0.6804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6">
        <v>7.4644000000000004</v>
      </c>
      <c r="V34" s="77">
        <f t="shared" si="0"/>
        <v>7.4576000000000002</v>
      </c>
      <c r="W34" s="78">
        <f t="shared" si="1"/>
        <v>0.99908900916349608</v>
      </c>
      <c r="X34" s="94">
        <v>6.8410000000000002</v>
      </c>
      <c r="Y34" s="80">
        <v>2.17</v>
      </c>
      <c r="Z34" s="81">
        <f t="shared" si="2"/>
        <v>4.6710000000000003</v>
      </c>
    </row>
    <row r="35" spans="1:30" ht="12.75" customHeight="1" x14ac:dyDescent="0.2">
      <c r="A35" s="72" t="s">
        <v>178</v>
      </c>
      <c r="B35" s="73"/>
      <c r="C35" s="73">
        <v>44043.375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1.2585</v>
      </c>
      <c r="K35" s="74">
        <v>1.3938999999999999</v>
      </c>
      <c r="L35" s="74">
        <v>1.296</v>
      </c>
      <c r="M35" s="74">
        <v>1.2833000000000001</v>
      </c>
      <c r="N35" s="74">
        <v>0</v>
      </c>
      <c r="O35" s="74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6">
        <v>5.2431999999999999</v>
      </c>
      <c r="V35" s="77">
        <f t="shared" si="0"/>
        <v>5.2317</v>
      </c>
      <c r="W35" s="78">
        <f t="shared" si="1"/>
        <v>0.99780668294171504</v>
      </c>
      <c r="X35" s="94">
        <v>5.1929999999999996</v>
      </c>
      <c r="Y35" s="80">
        <v>2.1800000000000002</v>
      </c>
      <c r="Z35" s="81">
        <f t="shared" si="2"/>
        <v>3.0129999999999995</v>
      </c>
      <c r="AD35" s="107"/>
    </row>
    <row r="36" spans="1:30" s="118" customFormat="1" ht="13.5" thickBot="1" x14ac:dyDescent="0.25">
      <c r="A36" s="108"/>
      <c r="B36" s="109"/>
      <c r="C36" s="109"/>
      <c r="D36" s="110">
        <f t="shared" ref="D36:V36" si="3">SUM(D5:D35)</f>
        <v>13.017899999999999</v>
      </c>
      <c r="E36" s="110">
        <f t="shared" si="3"/>
        <v>13.548200000000001</v>
      </c>
      <c r="F36" s="110">
        <f t="shared" si="3"/>
        <v>8.3908000000000005</v>
      </c>
      <c r="G36" s="110">
        <f t="shared" si="3"/>
        <v>3.8098999999999998</v>
      </c>
      <c r="H36" s="110">
        <f t="shared" si="3"/>
        <v>2.3769</v>
      </c>
      <c r="I36" s="110">
        <f t="shared" si="3"/>
        <v>1.3405</v>
      </c>
      <c r="J36" s="110">
        <f t="shared" si="3"/>
        <v>43.109200000000001</v>
      </c>
      <c r="K36" s="110">
        <f t="shared" si="3"/>
        <v>41.165800000000004</v>
      </c>
      <c r="L36" s="110">
        <f t="shared" si="3"/>
        <v>36.632499999999993</v>
      </c>
      <c r="M36" s="110">
        <f t="shared" si="3"/>
        <v>41.659799999999976</v>
      </c>
      <c r="N36" s="110">
        <f t="shared" si="3"/>
        <v>18.681099999999997</v>
      </c>
      <c r="O36" s="110">
        <f t="shared" si="3"/>
        <v>21.012599999999999</v>
      </c>
      <c r="P36" s="110">
        <f t="shared" si="3"/>
        <v>0</v>
      </c>
      <c r="Q36" s="110">
        <f t="shared" si="3"/>
        <v>0</v>
      </c>
      <c r="R36" s="110">
        <f t="shared" si="3"/>
        <v>0</v>
      </c>
      <c r="S36" s="110">
        <f t="shared" si="3"/>
        <v>0</v>
      </c>
      <c r="T36" s="110">
        <f t="shared" si="3"/>
        <v>0</v>
      </c>
      <c r="U36" s="111">
        <f t="shared" si="3"/>
        <v>249.8098</v>
      </c>
      <c r="V36" s="112">
        <f t="shared" si="3"/>
        <v>249.42789999999999</v>
      </c>
      <c r="W36" s="113">
        <f t="shared" si="1"/>
        <v>0.99847123691704653</v>
      </c>
      <c r="X36" s="114">
        <f>SUM(X5:X35)</f>
        <v>236.87249999999997</v>
      </c>
      <c r="Y36" s="115">
        <f>SUM(Y5:Y35)</f>
        <v>69.86</v>
      </c>
      <c r="Z36" s="116">
        <f>SUM(Z5:Z35)</f>
        <v>167.01249999999999</v>
      </c>
      <c r="AA36" s="117"/>
      <c r="AB36" s="117"/>
    </row>
    <row r="37" spans="1:30" ht="12.75" customHeight="1" x14ac:dyDescent="0.2">
      <c r="A37" s="118" t="s">
        <v>186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20" t="s">
        <v>187</v>
      </c>
      <c r="V37" s="121">
        <f>+V36/0.325851</f>
        <v>765.46611794961495</v>
      </c>
      <c r="W37" s="122"/>
      <c r="X37" s="122">
        <f>+X36/0.325851</f>
        <v>726.93501017336132</v>
      </c>
      <c r="Y37" s="122">
        <f>+Y36/0.325851</f>
        <v>214.39246772297767</v>
      </c>
      <c r="Z37" s="122">
        <f>+Z36/0.325851</f>
        <v>512.54254245038373</v>
      </c>
    </row>
    <row r="38" spans="1:30" ht="12.75" customHeight="1" x14ac:dyDescent="0.2"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20"/>
      <c r="V38" s="38"/>
      <c r="X38" s="39"/>
    </row>
    <row r="39" spans="1:30" ht="12.75" customHeight="1" x14ac:dyDescent="0.2"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  <c r="V39" s="38"/>
      <c r="X39" s="39"/>
    </row>
    <row r="40" spans="1:30" ht="12.75" customHeight="1" x14ac:dyDescent="0.2">
      <c r="B40" s="123"/>
      <c r="G40" s="124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20" t="s">
        <v>188</v>
      </c>
      <c r="V40" s="125">
        <f>+X36/V36</f>
        <v>0.94966320928813486</v>
      </c>
      <c r="X40" s="39"/>
      <c r="Y40" s="126">
        <f>+Y36/X36</f>
        <v>0.29492659553135131</v>
      </c>
      <c r="Z40" s="127" t="s">
        <v>174</v>
      </c>
    </row>
    <row r="41" spans="1:30" ht="12.75" customHeight="1" x14ac:dyDescent="0.2">
      <c r="B41" s="123"/>
      <c r="G41" s="128"/>
      <c r="Y41" s="131">
        <f>1-Y40</f>
        <v>0.70507340446864863</v>
      </c>
      <c r="Z41" s="127" t="s">
        <v>189</v>
      </c>
    </row>
    <row r="42" spans="1:30" ht="12.75" customHeight="1" x14ac:dyDescent="0.2">
      <c r="E42" s="128"/>
      <c r="F42" s="132"/>
      <c r="G42" s="128"/>
    </row>
    <row r="43" spans="1:30" ht="12.75" customHeight="1" x14ac:dyDescent="0.2">
      <c r="E43" s="128"/>
      <c r="F43" s="132"/>
      <c r="G43" s="128"/>
    </row>
    <row r="44" spans="1:30" ht="12.75" customHeight="1" x14ac:dyDescent="0.2">
      <c r="E44" s="128"/>
      <c r="F44" s="133"/>
      <c r="G44" s="128"/>
    </row>
    <row r="45" spans="1:30" ht="12.75" customHeight="1" x14ac:dyDescent="0.2">
      <c r="E45" s="128"/>
      <c r="F45" s="133"/>
      <c r="G45" s="128"/>
    </row>
    <row r="46" spans="1:30" ht="12.75" customHeight="1" x14ac:dyDescent="0.2">
      <c r="P46" s="134"/>
    </row>
    <row r="47" spans="1:30" ht="12.75" customHeight="1" x14ac:dyDescent="0.2">
      <c r="F47" s="135"/>
    </row>
    <row r="48" spans="1:30" ht="12.75" customHeight="1" x14ac:dyDescent="0.2">
      <c r="F48" s="135"/>
      <c r="P48" s="134"/>
    </row>
    <row r="49" spans="6:6" ht="12.75" customHeight="1" x14ac:dyDescent="0.2">
      <c r="F49" s="135"/>
    </row>
    <row r="50" spans="6:6" ht="12.75" customHeight="1" x14ac:dyDescent="0.2">
      <c r="F50" s="135"/>
    </row>
    <row r="51" spans="6:6" ht="12.75" customHeight="1" x14ac:dyDescent="0.2">
      <c r="F51" s="135"/>
    </row>
  </sheetData>
  <mergeCells count="1">
    <mergeCell ref="C2:T3"/>
  </mergeCells>
  <pageMargins left="0.25" right="0.25" top="0.75" bottom="0.75" header="0.3" footer="0.3"/>
  <pageSetup paperSize="3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8"/>
  <sheetViews>
    <sheetView workbookViewId="0">
      <selection activeCell="D5" sqref="D5"/>
    </sheetView>
  </sheetViews>
  <sheetFormatPr defaultRowHeight="15" x14ac:dyDescent="0.25"/>
  <cols>
    <col min="2" max="2" width="47.42578125" customWidth="1"/>
    <col min="3" max="3" width="19.85546875" customWidth="1"/>
    <col min="4" max="4" width="110.28515625" bestFit="1" customWidth="1"/>
    <col min="6" max="6" width="26.5703125" bestFit="1" customWidth="1"/>
    <col min="8" max="8" width="111" bestFit="1" customWidth="1"/>
    <col min="17" max="17" width="5.85546875" customWidth="1"/>
    <col min="18" max="18" width="9.85546875" customWidth="1"/>
  </cols>
  <sheetData>
    <row r="1" spans="2:8" x14ac:dyDescent="0.25">
      <c r="B1" t="s">
        <v>106</v>
      </c>
      <c r="D1" s="1" t="s">
        <v>107</v>
      </c>
      <c r="F1" s="3" t="s">
        <v>50</v>
      </c>
      <c r="G1" s="3"/>
      <c r="H1" s="4" t="s">
        <v>51</v>
      </c>
    </row>
    <row r="2" spans="2:8" x14ac:dyDescent="0.25">
      <c r="F2" s="3"/>
      <c r="G2" s="3"/>
      <c r="H2" s="3"/>
    </row>
    <row r="3" spans="2:8" x14ac:dyDescent="0.25">
      <c r="B3" t="s">
        <v>36</v>
      </c>
      <c r="D3" s="1" t="s">
        <v>121</v>
      </c>
      <c r="F3" s="3" t="s">
        <v>52</v>
      </c>
      <c r="G3" s="3"/>
      <c r="H3" s="4" t="s">
        <v>53</v>
      </c>
    </row>
    <row r="4" spans="2:8" x14ac:dyDescent="0.25">
      <c r="F4" s="3"/>
      <c r="G4" s="3"/>
      <c r="H4" s="3"/>
    </row>
    <row r="5" spans="2:8" x14ac:dyDescent="0.25">
      <c r="B5" t="s">
        <v>146</v>
      </c>
      <c r="D5" s="1" t="s">
        <v>145</v>
      </c>
      <c r="F5" s="3" t="s">
        <v>54</v>
      </c>
      <c r="G5" s="3"/>
      <c r="H5" s="4" t="s">
        <v>55</v>
      </c>
    </row>
    <row r="6" spans="2:8" x14ac:dyDescent="0.25">
      <c r="D6" s="1"/>
      <c r="F6" s="3"/>
      <c r="G6" s="3"/>
      <c r="H6" s="3"/>
    </row>
    <row r="7" spans="2:8" ht="18.75" x14ac:dyDescent="0.3">
      <c r="B7" t="s">
        <v>116</v>
      </c>
      <c r="C7" s="32"/>
      <c r="D7" s="1" t="s">
        <v>139</v>
      </c>
      <c r="F7" s="3" t="s">
        <v>57</v>
      </c>
      <c r="G7" s="3"/>
      <c r="H7" s="5" t="s">
        <v>56</v>
      </c>
    </row>
    <row r="8" spans="2:8" ht="15.75" thickBot="1" x14ac:dyDescent="0.3">
      <c r="D8" s="1"/>
      <c r="F8" s="3"/>
      <c r="G8" s="3"/>
      <c r="H8" s="3"/>
    </row>
    <row r="9" spans="2:8" ht="15.75" thickBot="1" x14ac:dyDescent="0.3">
      <c r="B9" s="21" t="s">
        <v>104</v>
      </c>
      <c r="D9" s="1" t="s">
        <v>105</v>
      </c>
      <c r="F9" s="3" t="s">
        <v>58</v>
      </c>
      <c r="G9" s="3"/>
      <c r="H9" s="4" t="s">
        <v>59</v>
      </c>
    </row>
    <row r="10" spans="2:8" x14ac:dyDescent="0.25">
      <c r="F10" s="3"/>
      <c r="G10" s="3"/>
      <c r="H10" s="3"/>
    </row>
    <row r="11" spans="2:8" x14ac:dyDescent="0.25">
      <c r="B11" s="22" t="s">
        <v>1</v>
      </c>
      <c r="D11" s="1" t="s">
        <v>0</v>
      </c>
      <c r="F11" s="3" t="s">
        <v>60</v>
      </c>
      <c r="G11" s="3"/>
      <c r="H11" s="4" t="s">
        <v>61</v>
      </c>
    </row>
    <row r="12" spans="2:8" x14ac:dyDescent="0.25">
      <c r="D12" s="1"/>
    </row>
    <row r="13" spans="2:8" x14ac:dyDescent="0.25">
      <c r="B13" t="s">
        <v>20</v>
      </c>
      <c r="D13" s="1" t="s">
        <v>22</v>
      </c>
    </row>
    <row r="14" spans="2:8" x14ac:dyDescent="0.25">
      <c r="D14" s="1"/>
    </row>
    <row r="15" spans="2:8" x14ac:dyDescent="0.25">
      <c r="B15" t="s">
        <v>21</v>
      </c>
      <c r="D15" s="1" t="s">
        <v>23</v>
      </c>
    </row>
    <row r="16" spans="2:8" x14ac:dyDescent="0.25">
      <c r="D16" s="1"/>
    </row>
    <row r="17" spans="2:6" x14ac:dyDescent="0.25">
      <c r="B17" s="2" t="s">
        <v>108</v>
      </c>
      <c r="D17" s="1" t="s">
        <v>109</v>
      </c>
    </row>
    <row r="18" spans="2:6" x14ac:dyDescent="0.25">
      <c r="D18" s="1"/>
    </row>
    <row r="19" spans="2:6" x14ac:dyDescent="0.25">
      <c r="B19" s="22" t="s">
        <v>25</v>
      </c>
      <c r="D19" s="1" t="s">
        <v>2</v>
      </c>
    </row>
    <row r="20" spans="2:6" x14ac:dyDescent="0.25">
      <c r="D20" s="1"/>
    </row>
    <row r="21" spans="2:6" x14ac:dyDescent="0.25">
      <c r="B21" t="s">
        <v>24</v>
      </c>
      <c r="D21" s="1" t="s">
        <v>26</v>
      </c>
    </row>
    <row r="23" spans="2:6" ht="18.75" x14ac:dyDescent="0.25">
      <c r="B23" s="25" t="s">
        <v>112</v>
      </c>
      <c r="D23" s="1" t="s">
        <v>111</v>
      </c>
    </row>
    <row r="25" spans="2:6" s="30" customFormat="1" x14ac:dyDescent="0.25">
      <c r="B25" s="30" t="s">
        <v>4</v>
      </c>
      <c r="D25" s="31" t="s">
        <v>9</v>
      </c>
      <c r="F25" s="31" t="s">
        <v>133</v>
      </c>
    </row>
    <row r="27" spans="2:6" x14ac:dyDescent="0.25">
      <c r="B27" s="34" t="s">
        <v>143</v>
      </c>
      <c r="C27" s="34"/>
      <c r="D27" s="35" t="s">
        <v>133</v>
      </c>
    </row>
    <row r="29" spans="2:6" x14ac:dyDescent="0.25">
      <c r="B29" t="s">
        <v>5</v>
      </c>
      <c r="D29" s="1" t="s">
        <v>3</v>
      </c>
    </row>
    <row r="31" spans="2:6" x14ac:dyDescent="0.25">
      <c r="B31" t="s">
        <v>6</v>
      </c>
      <c r="D31" s="1" t="s">
        <v>122</v>
      </c>
    </row>
    <row r="32" spans="2:6" x14ac:dyDescent="0.25">
      <c r="D32" s="1"/>
    </row>
    <row r="34" spans="2:4" x14ac:dyDescent="0.25">
      <c r="B34" t="s">
        <v>140</v>
      </c>
      <c r="D34" s="1" t="s">
        <v>141</v>
      </c>
    </row>
    <row r="36" spans="2:4" x14ac:dyDescent="0.25">
      <c r="B36" t="s">
        <v>37</v>
      </c>
      <c r="C36" s="33"/>
      <c r="D36" s="1" t="s">
        <v>138</v>
      </c>
    </row>
    <row r="38" spans="2:4" x14ac:dyDescent="0.25">
      <c r="B38" t="s">
        <v>41</v>
      </c>
      <c r="D38" s="1" t="s">
        <v>40</v>
      </c>
    </row>
    <row r="40" spans="2:4" x14ac:dyDescent="0.25">
      <c r="B40" t="s">
        <v>33</v>
      </c>
      <c r="D40" s="1" t="s">
        <v>144</v>
      </c>
    </row>
    <row r="41" spans="2:4" x14ac:dyDescent="0.25">
      <c r="D41" s="1"/>
    </row>
    <row r="42" spans="2:4" x14ac:dyDescent="0.25">
      <c r="B42" t="s">
        <v>148</v>
      </c>
      <c r="D42" s="1" t="s">
        <v>147</v>
      </c>
    </row>
    <row r="44" spans="2:4" ht="23.25" x14ac:dyDescent="0.35">
      <c r="B44" s="7" t="s">
        <v>8</v>
      </c>
      <c r="D44" s="1" t="s">
        <v>7</v>
      </c>
    </row>
    <row r="46" spans="2:4" x14ac:dyDescent="0.25">
      <c r="B46" t="s">
        <v>10</v>
      </c>
      <c r="D46" s="1" t="s">
        <v>11</v>
      </c>
    </row>
    <row r="48" spans="2:4" x14ac:dyDescent="0.25">
      <c r="B48" s="27" t="s">
        <v>13</v>
      </c>
      <c r="D48" s="1" t="s">
        <v>12</v>
      </c>
    </row>
    <row r="50" spans="2:6" x14ac:dyDescent="0.25">
      <c r="B50" t="s">
        <v>14</v>
      </c>
      <c r="D50" s="1" t="s">
        <v>15</v>
      </c>
    </row>
    <row r="52" spans="2:6" x14ac:dyDescent="0.25">
      <c r="B52" t="s">
        <v>16</v>
      </c>
      <c r="D52" s="1" t="s">
        <v>17</v>
      </c>
    </row>
    <row r="54" spans="2:6" x14ac:dyDescent="0.25">
      <c r="B54" t="s">
        <v>19</v>
      </c>
      <c r="D54" s="1" t="s">
        <v>18</v>
      </c>
    </row>
    <row r="56" spans="2:6" x14ac:dyDescent="0.25">
      <c r="B56" t="s">
        <v>27</v>
      </c>
      <c r="D56" s="1" t="s">
        <v>28</v>
      </c>
    </row>
    <row r="58" spans="2:6" x14ac:dyDescent="0.25">
      <c r="B58" t="s">
        <v>29</v>
      </c>
      <c r="D58" s="1" t="s">
        <v>30</v>
      </c>
    </row>
    <row r="60" spans="2:6" x14ac:dyDescent="0.25">
      <c r="B60" t="s">
        <v>32</v>
      </c>
      <c r="D60" s="1" t="s">
        <v>31</v>
      </c>
    </row>
    <row r="62" spans="2:6" x14ac:dyDescent="0.25">
      <c r="B62" s="2" t="s">
        <v>70</v>
      </c>
      <c r="C62" s="2"/>
      <c r="D62" s="6" t="s">
        <v>45</v>
      </c>
      <c r="F62" s="1"/>
    </row>
    <row r="63" spans="2:6" x14ac:dyDescent="0.25">
      <c r="D63" s="1"/>
    </row>
    <row r="64" spans="2:6" x14ac:dyDescent="0.25">
      <c r="B64" t="s">
        <v>34</v>
      </c>
      <c r="D64" s="1" t="s">
        <v>35</v>
      </c>
    </row>
    <row r="66" spans="2:4" x14ac:dyDescent="0.25">
      <c r="B66" t="s">
        <v>39</v>
      </c>
      <c r="D66" s="1" t="s">
        <v>38</v>
      </c>
    </row>
    <row r="68" spans="2:4" x14ac:dyDescent="0.25">
      <c r="B68" t="s">
        <v>73</v>
      </c>
      <c r="D68" s="1" t="s">
        <v>72</v>
      </c>
    </row>
    <row r="70" spans="2:4" x14ac:dyDescent="0.25">
      <c r="B70" t="s">
        <v>43</v>
      </c>
      <c r="D70" s="1" t="s">
        <v>44</v>
      </c>
    </row>
    <row r="72" spans="2:4" x14ac:dyDescent="0.25">
      <c r="B72" t="s">
        <v>71</v>
      </c>
      <c r="D72" s="1" t="s">
        <v>46</v>
      </c>
    </row>
    <row r="74" spans="2:4" x14ac:dyDescent="0.25">
      <c r="B74" t="s">
        <v>47</v>
      </c>
      <c r="D74" s="1" t="s">
        <v>35</v>
      </c>
    </row>
    <row r="76" spans="2:4" x14ac:dyDescent="0.25">
      <c r="B76" t="s">
        <v>48</v>
      </c>
      <c r="D76" s="1" t="s">
        <v>49</v>
      </c>
    </row>
    <row r="78" spans="2:4" x14ac:dyDescent="0.25">
      <c r="B78" t="s">
        <v>74</v>
      </c>
      <c r="D78" s="1" t="s">
        <v>40</v>
      </c>
    </row>
    <row r="80" spans="2:4" x14ac:dyDescent="0.25">
      <c r="B80" t="s">
        <v>65</v>
      </c>
      <c r="D80" s="1" t="s">
        <v>62</v>
      </c>
    </row>
    <row r="82" spans="2:4" x14ac:dyDescent="0.25">
      <c r="B82" t="s">
        <v>63</v>
      </c>
      <c r="D82" s="1" t="s">
        <v>64</v>
      </c>
    </row>
    <row r="84" spans="2:4" x14ac:dyDescent="0.25">
      <c r="B84" t="s">
        <v>67</v>
      </c>
      <c r="D84" s="1" t="s">
        <v>66</v>
      </c>
    </row>
    <row r="86" spans="2:4" x14ac:dyDescent="0.25">
      <c r="B86" t="s">
        <v>69</v>
      </c>
      <c r="D86" s="1" t="s">
        <v>68</v>
      </c>
    </row>
    <row r="88" spans="2:4" x14ac:dyDescent="0.25">
      <c r="B88" t="s">
        <v>75</v>
      </c>
      <c r="D88" s="1" t="s">
        <v>75</v>
      </c>
    </row>
    <row r="90" spans="2:4" x14ac:dyDescent="0.25">
      <c r="B90" t="s">
        <v>76</v>
      </c>
      <c r="D90" s="1" t="s">
        <v>77</v>
      </c>
    </row>
    <row r="92" spans="2:4" x14ac:dyDescent="0.25">
      <c r="B92" t="s">
        <v>79</v>
      </c>
      <c r="D92" s="1" t="s">
        <v>78</v>
      </c>
    </row>
    <row r="94" spans="2:4" x14ac:dyDescent="0.25">
      <c r="B94" t="s">
        <v>80</v>
      </c>
      <c r="D94" s="1" t="s">
        <v>68</v>
      </c>
    </row>
    <row r="96" spans="2:4" x14ac:dyDescent="0.25">
      <c r="B96" t="s">
        <v>81</v>
      </c>
      <c r="D96" s="1" t="s">
        <v>82</v>
      </c>
    </row>
    <row r="98" spans="2:4" x14ac:dyDescent="0.25">
      <c r="B98" t="s">
        <v>83</v>
      </c>
      <c r="D98" s="1" t="s">
        <v>113</v>
      </c>
    </row>
    <row r="100" spans="2:4" x14ac:dyDescent="0.25">
      <c r="B100" t="s">
        <v>85</v>
      </c>
      <c r="D100" s="1" t="s">
        <v>84</v>
      </c>
    </row>
    <row r="102" spans="2:4" x14ac:dyDescent="0.25">
      <c r="B102" t="s">
        <v>42</v>
      </c>
      <c r="C102" t="s">
        <v>89</v>
      </c>
      <c r="D102" s="1" t="s">
        <v>88</v>
      </c>
    </row>
    <row r="104" spans="2:4" x14ac:dyDescent="0.25">
      <c r="B104" t="s">
        <v>87</v>
      </c>
      <c r="C104">
        <v>5559</v>
      </c>
      <c r="D104" s="1" t="s">
        <v>86</v>
      </c>
    </row>
    <row r="106" spans="2:4" x14ac:dyDescent="0.25">
      <c r="B106" t="s">
        <v>91</v>
      </c>
      <c r="D106" s="1" t="s">
        <v>90</v>
      </c>
    </row>
    <row r="108" spans="2:4" ht="30" x14ac:dyDescent="0.25">
      <c r="B108" s="24" t="s">
        <v>110</v>
      </c>
      <c r="D108" s="23" t="s">
        <v>92</v>
      </c>
    </row>
    <row r="110" spans="2:4" x14ac:dyDescent="0.25">
      <c r="B110" t="s">
        <v>115</v>
      </c>
      <c r="D110" s="1" t="s">
        <v>114</v>
      </c>
    </row>
    <row r="112" spans="2:4" x14ac:dyDescent="0.25">
      <c r="B112" t="s">
        <v>118</v>
      </c>
      <c r="D112" s="1" t="s">
        <v>117</v>
      </c>
    </row>
    <row r="114" spans="2:4" x14ac:dyDescent="0.25">
      <c r="B114" t="s">
        <v>142</v>
      </c>
      <c r="D114" s="1" t="s">
        <v>119</v>
      </c>
    </row>
    <row r="116" spans="2:4" x14ac:dyDescent="0.25">
      <c r="B116" t="s">
        <v>123</v>
      </c>
      <c r="D116" s="1" t="s">
        <v>120</v>
      </c>
    </row>
    <row r="118" spans="2:4" x14ac:dyDescent="0.25">
      <c r="B118" t="s">
        <v>125</v>
      </c>
      <c r="D118" s="1" t="s">
        <v>124</v>
      </c>
    </row>
    <row r="120" spans="2:4" x14ac:dyDescent="0.25">
      <c r="B120" t="s">
        <v>127</v>
      </c>
      <c r="D120" s="1" t="s">
        <v>126</v>
      </c>
    </row>
    <row r="122" spans="2:4" x14ac:dyDescent="0.25">
      <c r="B122" t="s">
        <v>129</v>
      </c>
      <c r="C122" t="s">
        <v>130</v>
      </c>
      <c r="D122" s="26" t="s">
        <v>128</v>
      </c>
    </row>
    <row r="124" spans="2:4" x14ac:dyDescent="0.25">
      <c r="B124" t="s">
        <v>131</v>
      </c>
      <c r="D124" s="1" t="s">
        <v>132</v>
      </c>
    </row>
    <row r="126" spans="2:4" x14ac:dyDescent="0.25">
      <c r="B126" t="s">
        <v>134</v>
      </c>
      <c r="D126" s="28" t="s">
        <v>135</v>
      </c>
    </row>
    <row r="128" spans="2:4" ht="18.75" x14ac:dyDescent="0.3">
      <c r="B128" s="29" t="s">
        <v>136</v>
      </c>
      <c r="D128" s="1" t="s">
        <v>137</v>
      </c>
    </row>
  </sheetData>
  <hyperlinks>
    <hyperlink ref="D11" r:id="rId1"/>
    <hyperlink ref="D19" r:id="rId2"/>
    <hyperlink ref="D29" r:id="rId3"/>
    <hyperlink ref="D44" r:id="rId4"/>
    <hyperlink ref="D25" r:id="rId5"/>
    <hyperlink ref="D46" r:id="rId6"/>
    <hyperlink ref="D48" r:id="rId7"/>
    <hyperlink ref="D50" r:id="rId8"/>
    <hyperlink ref="D52" r:id="rId9"/>
    <hyperlink ref="D54" r:id="rId10"/>
    <hyperlink ref="D13" r:id="rId11"/>
    <hyperlink ref="D15" r:id="rId12"/>
    <hyperlink ref="D21" r:id="rId13"/>
    <hyperlink ref="D56" r:id="rId14"/>
    <hyperlink ref="D58" r:id="rId15"/>
    <hyperlink ref="D60" r:id="rId16"/>
    <hyperlink ref="D62" r:id="rId17"/>
    <hyperlink ref="D64" r:id="rId18"/>
    <hyperlink ref="D3" r:id="rId19"/>
    <hyperlink ref="D66" r:id="rId20"/>
    <hyperlink ref="D36" r:id="rId21"/>
    <hyperlink ref="D38" r:id="rId22"/>
    <hyperlink ref="D70" r:id="rId23"/>
    <hyperlink ref="D72" r:id="rId24"/>
    <hyperlink ref="D74" r:id="rId25"/>
    <hyperlink ref="D76" r:id="rId26"/>
    <hyperlink ref="D78" r:id="rId27"/>
    <hyperlink ref="H1" r:id="rId28"/>
    <hyperlink ref="H3" r:id="rId29"/>
    <hyperlink ref="H5" r:id="rId30"/>
    <hyperlink ref="H7" r:id="rId31"/>
    <hyperlink ref="H9" r:id="rId32"/>
    <hyperlink ref="H11" r:id="rId33"/>
    <hyperlink ref="D80" r:id="rId34"/>
    <hyperlink ref="D82" r:id="rId35"/>
    <hyperlink ref="D84" r:id="rId36"/>
    <hyperlink ref="D86" r:id="rId37"/>
    <hyperlink ref="D68" r:id="rId38"/>
    <hyperlink ref="D7" r:id="rId39"/>
    <hyperlink ref="D1" r:id="rId40"/>
    <hyperlink ref="D88" r:id="rId41"/>
    <hyperlink ref="D90" r:id="rId42"/>
    <hyperlink ref="D92" r:id="rId43"/>
    <hyperlink ref="D94" r:id="rId44"/>
    <hyperlink ref="D96" r:id="rId45"/>
    <hyperlink ref="D100" r:id="rId46"/>
    <hyperlink ref="D104" r:id="rId47"/>
    <hyperlink ref="D102" r:id="rId48"/>
    <hyperlink ref="D106" r:id="rId49"/>
    <hyperlink ref="D9" r:id="rId50"/>
    <hyperlink ref="D17" r:id="rId51"/>
    <hyperlink ref="D108" r:id="rId52"/>
    <hyperlink ref="D23" r:id="rId53"/>
    <hyperlink ref="D98" r:id="rId54"/>
    <hyperlink ref="D110" r:id="rId55"/>
    <hyperlink ref="D112" r:id="rId56"/>
    <hyperlink ref="D114" r:id="rId57"/>
    <hyperlink ref="D116" r:id="rId58"/>
    <hyperlink ref="D31" r:id="rId59"/>
    <hyperlink ref="D118" r:id="rId60" display="\\BFS29\Share\Operations &amp; Production\District Production\Operations Documents\Passdown Meeting Notes"/>
    <hyperlink ref="D120" r:id="rId61"/>
    <hyperlink ref="D122" r:id="rId62"/>
    <hyperlink ref="D124" r:id="rId63"/>
    <hyperlink ref="F25" r:id="rId64"/>
    <hyperlink ref="D126" r:id="rId65"/>
    <hyperlink ref="D128" r:id="rId66"/>
    <hyperlink ref="D27" r:id="rId67"/>
    <hyperlink ref="D40" r:id="rId68"/>
    <hyperlink ref="D5" r:id="rId69"/>
    <hyperlink ref="D34" r:id="rId70"/>
    <hyperlink ref="D42" r:id="rId71"/>
  </hyperlinks>
  <pageMargins left="0.7" right="0.7" top="0.75" bottom="0.75" header="0.3" footer="0.3"/>
  <pageSetup orientation="portrait" r:id="rId7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17"/>
  <sheetViews>
    <sheetView workbookViewId="0">
      <selection activeCell="A7" sqref="A7"/>
    </sheetView>
  </sheetViews>
  <sheetFormatPr defaultRowHeight="15" x14ac:dyDescent="0.25"/>
  <sheetData>
    <row r="4" spans="2:18" ht="15.75" thickBot="1" x14ac:dyDescent="0.3"/>
    <row r="5" spans="2:18" x14ac:dyDescent="0.25">
      <c r="B5" s="18"/>
      <c r="C5" s="17" t="s">
        <v>103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 t="s">
        <v>101</v>
      </c>
      <c r="P5" s="16"/>
      <c r="Q5" s="16"/>
      <c r="R5" s="15"/>
    </row>
    <row r="6" spans="2:18" x14ac:dyDescent="0.25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2"/>
    </row>
    <row r="7" spans="2:18" ht="15.75" thickBot="1" x14ac:dyDescent="0.3">
      <c r="B7" s="11"/>
      <c r="C7" s="10" t="s">
        <v>102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 t="s">
        <v>101</v>
      </c>
      <c r="P7" s="9" t="s">
        <v>100</v>
      </c>
      <c r="Q7" s="9" t="s">
        <v>97</v>
      </c>
      <c r="R7" s="8"/>
    </row>
    <row r="8" spans="2:18" ht="15.75" thickBot="1" x14ac:dyDescent="0.3"/>
    <row r="9" spans="2:18" x14ac:dyDescent="0.25">
      <c r="B9" s="18"/>
      <c r="C9" s="17" t="s">
        <v>99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5"/>
    </row>
    <row r="10" spans="2:18" x14ac:dyDescent="0.25"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2"/>
    </row>
    <row r="11" spans="2:18" x14ac:dyDescent="0.25">
      <c r="B11" s="14"/>
      <c r="C11" s="20" t="s">
        <v>98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 t="s">
        <v>97</v>
      </c>
      <c r="R11" s="12"/>
    </row>
    <row r="12" spans="2:18" ht="15.75" thickBot="1" x14ac:dyDescent="0.3">
      <c r="B12" s="11"/>
      <c r="C12" s="10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</row>
    <row r="13" spans="2:18" x14ac:dyDescent="0.25">
      <c r="C13" s="19"/>
    </row>
    <row r="14" spans="2:18" ht="15.75" thickBot="1" x14ac:dyDescent="0.3"/>
    <row r="15" spans="2:18" x14ac:dyDescent="0.25">
      <c r="B15" s="18"/>
      <c r="C15" s="17" t="s">
        <v>96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 t="s">
        <v>95</v>
      </c>
      <c r="R15" s="15"/>
    </row>
    <row r="16" spans="2:18" x14ac:dyDescent="0.25"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2"/>
    </row>
    <row r="17" spans="2:18" ht="15.75" thickBot="1" x14ac:dyDescent="0.3">
      <c r="B17" s="11"/>
      <c r="C17" s="10" t="s">
        <v>94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 t="s">
        <v>93</v>
      </c>
      <c r="R17" s="8"/>
    </row>
  </sheetData>
  <hyperlinks>
    <hyperlink ref="C5" r:id="rId1"/>
    <hyperlink ref="C7" r:id="rId2"/>
    <hyperlink ref="C9" r:id="rId3"/>
    <hyperlink ref="C11" r:id="rId4"/>
    <hyperlink ref="C15" r:id="rId5"/>
    <hyperlink ref="C1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01AUG2020</vt:lpstr>
      <vt:lpstr>Sheet1</vt:lpstr>
      <vt:lpstr>ACWWA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Rick Clark</cp:lastModifiedBy>
  <dcterms:created xsi:type="dcterms:W3CDTF">2019-05-31T15:53:16Z</dcterms:created>
  <dcterms:modified xsi:type="dcterms:W3CDTF">2020-08-01T17:17:55Z</dcterms:modified>
</cp:coreProperties>
</file>