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DiNatale Water Dropbox\ECCV_ACWWA\Accounting and Ops\Current Accounting\"/>
    </mc:Choice>
  </mc:AlternateContent>
  <xr:revisionPtr revIDLastSave="0" documentId="8_{CA4E3FDE-A4C7-4C79-A113-71EDED1430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P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1" l="1"/>
  <c r="S37" i="1"/>
  <c r="Q37" i="1"/>
  <c r="O37" i="1"/>
  <c r="N37" i="1"/>
  <c r="L37" i="1"/>
  <c r="J37" i="1"/>
  <c r="I37" i="1"/>
  <c r="H37" i="1"/>
  <c r="G37" i="1"/>
  <c r="F37" i="1"/>
  <c r="E37" i="1"/>
  <c r="D37" i="1"/>
  <c r="K36" i="1"/>
  <c r="M36" i="1" s="1"/>
  <c r="P36" i="1" s="1"/>
  <c r="R36" i="1" s="1"/>
  <c r="K35" i="1"/>
  <c r="M35" i="1" s="1"/>
  <c r="P35" i="1" s="1"/>
  <c r="R35" i="1" s="1"/>
  <c r="K34" i="1"/>
  <c r="M34" i="1" s="1"/>
  <c r="P34" i="1" s="1"/>
  <c r="R34" i="1" s="1"/>
  <c r="K33" i="1"/>
  <c r="M33" i="1" s="1"/>
  <c r="P33" i="1" s="1"/>
  <c r="R33" i="1" s="1"/>
  <c r="K32" i="1"/>
  <c r="M32" i="1" s="1"/>
  <c r="P32" i="1" s="1"/>
  <c r="R32" i="1" s="1"/>
  <c r="K31" i="1"/>
  <c r="M31" i="1" s="1"/>
  <c r="P31" i="1" s="1"/>
  <c r="R31" i="1" s="1"/>
  <c r="K30" i="1"/>
  <c r="M30" i="1" s="1"/>
  <c r="P30" i="1" s="1"/>
  <c r="R30" i="1" s="1"/>
  <c r="K29" i="1"/>
  <c r="M29" i="1" s="1"/>
  <c r="P29" i="1" s="1"/>
  <c r="R29" i="1" s="1"/>
  <c r="K28" i="1"/>
  <c r="M28" i="1" s="1"/>
  <c r="P28" i="1" s="1"/>
  <c r="R28" i="1" s="1"/>
  <c r="K27" i="1"/>
  <c r="M27" i="1" s="1"/>
  <c r="P27" i="1" s="1"/>
  <c r="R27" i="1" s="1"/>
  <c r="K26" i="1"/>
  <c r="M26" i="1" s="1"/>
  <c r="P26" i="1" s="1"/>
  <c r="R26" i="1" s="1"/>
  <c r="K25" i="1"/>
  <c r="M25" i="1" s="1"/>
  <c r="P25" i="1" s="1"/>
  <c r="R25" i="1" s="1"/>
  <c r="K24" i="1"/>
  <c r="M24" i="1" s="1"/>
  <c r="P24" i="1" s="1"/>
  <c r="R24" i="1" s="1"/>
  <c r="K23" i="1"/>
  <c r="M23" i="1" s="1"/>
  <c r="P23" i="1" s="1"/>
  <c r="R23" i="1" s="1"/>
  <c r="K22" i="1"/>
  <c r="M22" i="1" s="1"/>
  <c r="P22" i="1" s="1"/>
  <c r="R22" i="1" s="1"/>
  <c r="K21" i="1"/>
  <c r="M21" i="1" s="1"/>
  <c r="P21" i="1" s="1"/>
  <c r="R21" i="1" s="1"/>
  <c r="K20" i="1"/>
  <c r="M20" i="1" s="1"/>
  <c r="P20" i="1" s="1"/>
  <c r="R20" i="1" s="1"/>
  <c r="K19" i="1"/>
  <c r="M19" i="1" s="1"/>
  <c r="P19" i="1" s="1"/>
  <c r="R19" i="1" s="1"/>
  <c r="K18" i="1"/>
  <c r="M18" i="1" s="1"/>
  <c r="P18" i="1" s="1"/>
  <c r="R18" i="1" s="1"/>
  <c r="K17" i="1"/>
  <c r="M17" i="1" s="1"/>
  <c r="P17" i="1" s="1"/>
  <c r="R17" i="1" s="1"/>
  <c r="K16" i="1"/>
  <c r="M16" i="1" s="1"/>
  <c r="P16" i="1" s="1"/>
  <c r="R16" i="1" s="1"/>
  <c r="K15" i="1"/>
  <c r="M15" i="1" s="1"/>
  <c r="P15" i="1" s="1"/>
  <c r="R15" i="1" s="1"/>
  <c r="K14" i="1"/>
  <c r="M14" i="1" s="1"/>
  <c r="P14" i="1" s="1"/>
  <c r="R14" i="1" s="1"/>
  <c r="K13" i="1"/>
  <c r="M13" i="1" s="1"/>
  <c r="P13" i="1" s="1"/>
  <c r="R13" i="1" s="1"/>
  <c r="K12" i="1"/>
  <c r="M12" i="1" s="1"/>
  <c r="P12" i="1" s="1"/>
  <c r="R12" i="1" s="1"/>
  <c r="K11" i="1"/>
  <c r="M11" i="1" s="1"/>
  <c r="P11" i="1" s="1"/>
  <c r="R11" i="1" s="1"/>
  <c r="K10" i="1"/>
  <c r="M10" i="1" s="1"/>
  <c r="P10" i="1" s="1"/>
  <c r="R10" i="1" s="1"/>
  <c r="K9" i="1"/>
  <c r="M9" i="1" s="1"/>
  <c r="P9" i="1" s="1"/>
  <c r="R9" i="1" s="1"/>
  <c r="K8" i="1"/>
  <c r="M8" i="1" s="1"/>
  <c r="P8" i="1" s="1"/>
  <c r="R8" i="1" s="1"/>
  <c r="K7" i="1"/>
  <c r="M7" i="1" s="1"/>
  <c r="P7" i="1" s="1"/>
  <c r="K37" i="1" l="1"/>
  <c r="P37" i="1"/>
  <c r="R7" i="1"/>
  <c r="R37" i="1" s="1"/>
  <c r="E39" i="1"/>
  <c r="I39" i="1"/>
  <c r="O39" i="1"/>
  <c r="T39" i="1"/>
  <c r="R39" i="1" s="1"/>
  <c r="M37" i="1"/>
  <c r="P39" i="1" l="1"/>
  <c r="N39" i="1"/>
  <c r="J39" i="1"/>
  <c r="H39" i="1"/>
  <c r="F39" i="1"/>
  <c r="D39" i="1"/>
  <c r="K39" i="1"/>
  <c r="G39" i="1"/>
</calcChain>
</file>

<file path=xl/sharedStrings.xml><?xml version="1.0" encoding="utf-8"?>
<sst xmlns="http://schemas.openxmlformats.org/spreadsheetml/2006/main" count="69" uniqueCount="39">
  <si>
    <t>ECCV WATER OPERATIONS ACCOUNTING- UPDATED</t>
  </si>
  <si>
    <t>Daily Production</t>
  </si>
  <si>
    <t>Month</t>
  </si>
  <si>
    <t>Sep</t>
  </si>
  <si>
    <t>Water In From Wise</t>
  </si>
  <si>
    <t>Zone 1 Arap</t>
  </si>
  <si>
    <t>Zone 1 Lar</t>
  </si>
  <si>
    <t>Zone 2 Arap</t>
  </si>
  <si>
    <t>Zone 2 Lar</t>
  </si>
  <si>
    <t>Northern Plant Pumping</t>
  </si>
  <si>
    <t>ACWWA - Western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</si>
  <si>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</si>
  <si>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</si>
  <si>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</si>
  <si>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</si>
  <si>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</si>
  <si>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</si>
  <si>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</si>
  <si>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 xml:space="preserve"> </t>
  </si>
  <si>
    <t>Date</t>
  </si>
  <si>
    <t>Day</t>
  </si>
  <si>
    <t>Zone 2 Conn</t>
  </si>
  <si>
    <t>Wells</t>
  </si>
  <si>
    <t>HSPS</t>
  </si>
  <si>
    <t>by ECCV</t>
  </si>
  <si>
    <t>A-7</t>
  </si>
  <si>
    <t>West</t>
  </si>
  <si>
    <t>North</t>
  </si>
  <si>
    <t>Tue</t>
  </si>
  <si>
    <t>Wed</t>
  </si>
  <si>
    <t>Thu</t>
  </si>
  <si>
    <t>Fri</t>
  </si>
  <si>
    <t>Sat</t>
  </si>
  <si>
    <t>Sun</t>
  </si>
  <si>
    <t>Mon</t>
  </si>
  <si>
    <t>MONTHLY TOTALS</t>
  </si>
  <si>
    <t>ALL UNITS OF MG</t>
  </si>
  <si>
    <t>exclusive of Denver</t>
  </si>
  <si>
    <t>Denver % of ECCV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</si>
</sst>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_);\(#,##0.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00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94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11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23" xfId="0" applyNumberFormat="1" applyBorder="1" applyAlignment="1">
      <alignment horizontal="righ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9" fillId="5" borderId="25" xfId="3" applyNumberFormat="1" applyFont="1" applyFill="1" applyBorder="1" applyProtection="1">
      <protection locked="0"/>
    </xf>
    <xf numFmtId="164" fontId="9" fillId="9" borderId="25" xfId="3" applyNumberFormat="1" applyFont="1" applyFill="1" applyBorder="1" applyProtection="1">
      <protection locked="0"/>
    </xf>
    <xf numFmtId="164" fontId="0" fillId="11" borderId="24" xfId="0" applyNumberFormat="1" applyFill="1" applyBorder="1" applyAlignment="1">
      <alignment horizontal="right"/>
    </xf>
    <xf numFmtId="164" fontId="3" fillId="12" borderId="24" xfId="0" applyNumberFormat="1" applyFont="1" applyFill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5" fontId="0" fillId="9" borderId="23" xfId="1" applyNumberFormat="1" applyFont="1" applyFill="1" applyBorder="1" applyProtection="1">
      <protection locked="0"/>
    </xf>
    <xf numFmtId="164" fontId="9" fillId="5" borderId="26" xfId="3" applyNumberFormat="1" applyFont="1" applyFill="1" applyBorder="1" applyProtection="1">
      <protection locked="0"/>
    </xf>
    <xf numFmtId="164" fontId="9" fillId="0" borderId="0" xfId="3" applyNumberFormat="1" applyFont="1" applyFill="1" applyBorder="1" applyProtection="1">
      <protection locked="0"/>
    </xf>
    <xf numFmtId="14" fontId="0" fillId="0" borderId="27" xfId="0" applyNumberFormat="1" applyBorder="1" applyAlignment="1">
      <alignment horizontal="right"/>
    </xf>
    <xf numFmtId="164" fontId="9" fillId="5" borderId="24" xfId="3" applyNumberFormat="1" applyFont="1" applyFill="1" applyBorder="1" applyProtection="1">
      <protection locked="0"/>
    </xf>
    <xf numFmtId="164" fontId="9" fillId="9" borderId="24" xfId="3" applyNumberFormat="1" applyFont="1" applyFill="1" applyBorder="1" applyProtection="1">
      <protection locked="0"/>
    </xf>
    <xf numFmtId="164" fontId="0" fillId="0" borderId="24" xfId="0" applyNumberFormat="1" applyBorder="1" applyAlignment="1">
      <alignment horizontal="right"/>
    </xf>
    <xf numFmtId="165" fontId="0" fillId="9" borderId="27" xfId="1" applyNumberFormat="1" applyFont="1" applyFill="1" applyBorder="1" applyProtection="1">
      <protection locked="0"/>
    </xf>
    <xf numFmtId="164" fontId="9" fillId="5" borderId="28" xfId="3" applyNumberFormat="1" applyFont="1" applyFill="1" applyBorder="1" applyProtection="1">
      <protection locked="0"/>
    </xf>
    <xf numFmtId="0" fontId="0" fillId="0" borderId="29" xfId="0" applyBorder="1" applyAlignment="1">
      <alignment horizontal="center"/>
    </xf>
    <xf numFmtId="164" fontId="9" fillId="9" borderId="29" xfId="3" applyNumberFormat="1" applyFont="1" applyFill="1" applyBorder="1" applyProtection="1">
      <protection locked="0"/>
    </xf>
    <xf numFmtId="164" fontId="9" fillId="5" borderId="29" xfId="3" applyNumberFormat="1" applyFont="1" applyFill="1" applyBorder="1" applyProtection="1">
      <protection locked="0"/>
    </xf>
    <xf numFmtId="164" fontId="0" fillId="0" borderId="29" xfId="0" applyNumberFormat="1" applyBorder="1" applyAlignment="1">
      <alignment horizontal="right"/>
    </xf>
    <xf numFmtId="164" fontId="9" fillId="5" borderId="18" xfId="3" applyNumberFormat="1" applyFont="1" applyFill="1" applyBorder="1" applyProtection="1">
      <protection locked="0"/>
    </xf>
    <xf numFmtId="0" fontId="4" fillId="13" borderId="5" xfId="0" applyFont="1" applyFill="1" applyBorder="1" applyAlignment="1">
      <alignment horizontal="center"/>
    </xf>
    <xf numFmtId="14" fontId="4" fillId="13" borderId="6" xfId="0" applyNumberFormat="1" applyFont="1" applyFill="1" applyBorder="1" applyAlignment="1">
      <alignment horizontal="right"/>
    </xf>
    <xf numFmtId="164" fontId="9" fillId="14" borderId="30" xfId="0" applyNumberFormat="1" applyFont="1" applyFill="1" applyBorder="1"/>
    <xf numFmtId="164" fontId="9" fillId="14" borderId="31" xfId="0" applyNumberFormat="1" applyFont="1" applyFill="1" applyBorder="1"/>
    <xf numFmtId="164" fontId="9" fillId="14" borderId="32" xfId="0" applyNumberFormat="1" applyFont="1" applyFill="1" applyBorder="1"/>
    <xf numFmtId="164" fontId="9" fillId="14" borderId="33" xfId="0" applyNumberFormat="1" applyFont="1" applyFill="1" applyBorder="1"/>
    <xf numFmtId="164" fontId="9" fillId="14" borderId="6" xfId="0" applyNumberFormat="1" applyFont="1" applyFill="1" applyBorder="1"/>
    <xf numFmtId="164" fontId="9" fillId="10" borderId="22" xfId="0" applyNumberFormat="1" applyFont="1" applyFill="1" applyBorder="1" applyProtection="1"/>
    <xf numFmtId="164" fontId="0" fillId="14" borderId="6" xfId="1" applyNumberFormat="1" applyFont="1" applyFill="1" applyBorder="1"/>
    <xf numFmtId="164" fontId="9" fillId="14" borderId="22" xfId="0" applyNumberFormat="1" applyFont="1" applyFill="1" applyBorder="1" applyProtection="1"/>
    <xf numFmtId="164" fontId="9" fillId="14" borderId="22" xfId="0" applyNumberFormat="1" applyFont="1" applyFill="1" applyBorder="1"/>
    <xf numFmtId="164" fontId="9" fillId="14" borderId="7" xfId="0" applyNumberFormat="1" applyFont="1" applyFill="1" applyBorder="1"/>
    <xf numFmtId="164" fontId="9" fillId="0" borderId="0" xfId="0" applyNumberFormat="1" applyFont="1" applyFill="1" applyBorder="1"/>
    <xf numFmtId="0" fontId="0" fillId="0" borderId="0" xfId="0" applyBorder="1" applyAlignment="1">
      <alignment horizontal="center"/>
    </xf>
    <xf numFmtId="10" fontId="0" fillId="8" borderId="17" xfId="2" applyNumberFormat="1" applyFont="1" applyFill="1" applyBorder="1"/>
    <xf numFmtId="10" fontId="0" fillId="8" borderId="34" xfId="2" applyNumberFormat="1" applyFont="1" applyFill="1" applyBorder="1"/>
    <xf numFmtId="10" fontId="0" fillId="8" borderId="35" xfId="2" applyNumberFormat="1" applyFont="1" applyFill="1" applyBorder="1"/>
    <xf numFmtId="10" fontId="0" fillId="10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  <xf numFmtId="0" fontId="0" fillId="7" borderId="14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 wrapText="1"/>
    </xf>
    <xf numFmtId="0" fontId="4" fillId="8" borderId="22" xfId="0" applyFont="1" applyFill="1" applyBorder="1" applyAlignment="1">
      <alignment horizont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wrapText="1"/>
    </xf>
    <xf numFmtId="0" fontId="4" fillId="10" borderId="22" xfId="0" applyFont="1" applyFill="1" applyBorder="1" applyAlignment="1">
      <alignment horizont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3"/>
  <sheetViews>
    <sheetView tabSelected="1" zoomScale="58" zoomScaleNormal="58" workbookViewId="0">
      <selection activeCell="W13" sqref="W13"/>
    </sheetView>
  </sheetViews>
  <sheetFormatPr defaultRowHeight="14.5" x14ac:dyDescent="0.35"/>
  <cols>
    <col min="1" max="1" width="17.7265625" bestFit="1" customWidth="1"/>
    <col min="3" max="3" width="9.26953125" bestFit="1" customWidth="1"/>
    <col min="4" max="4" width="13.453125" customWidth="1"/>
    <col min="5" max="5" width="10.26953125" customWidth="1"/>
    <col min="6" max="7" width="9.26953125" customWidth="1"/>
    <col min="8" max="8" width="9.26953125" bestFit="1" customWidth="1"/>
    <col min="9" max="9" width="10.81640625" customWidth="1"/>
    <col min="10" max="10" width="11.54296875" customWidth="1"/>
    <col min="11" max="11" width="12.453125" customWidth="1"/>
    <col min="12" max="12" width="10" customWidth="1"/>
    <col min="13" max="13" width="12" customWidth="1"/>
    <col min="14" max="14" width="8.453125" customWidth="1"/>
    <col min="15" max="15" width="11" customWidth="1"/>
    <col min="16" max="16" width="10.81640625" customWidth="1"/>
    <col min="17" max="17" width="11.26953125" customWidth="1"/>
    <col min="18" max="18" width="10.7265625" customWidth="1"/>
    <col min="19" max="19" width="10.453125" customWidth="1"/>
    <col min="20" max="20" width="11.81640625" customWidth="1"/>
    <col min="21" max="22" width="9.26953125" bestFit="1" customWidth="1"/>
    <col min="23" max="23" width="14.453125" style="3" customWidth="1"/>
  </cols>
  <sheetData>
    <row r="1" spans="1:24" ht="26" x14ac:dyDescent="0.35">
      <c r="A1" s="79" t="s">
        <v>0</v>
      </c>
      <c r="B1" s="80"/>
      <c r="C1" s="80"/>
      <c r="D1" s="80"/>
      <c r="E1" s="80"/>
      <c r="F1" s="80"/>
      <c r="G1" s="80"/>
      <c r="H1" s="80"/>
      <c r="I1" s="8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4">
      <c r="A2" s="82"/>
      <c r="B2" s="83"/>
      <c r="C2" s="83"/>
      <c r="D2" s="83"/>
      <c r="E2" s="83"/>
      <c r="F2" s="83"/>
      <c r="G2" s="83"/>
      <c r="H2" s="83"/>
      <c r="I2" s="84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6.5" thickBot="1" x14ac:dyDescent="0.4">
      <c r="A3" s="5"/>
      <c r="B3" s="6"/>
      <c r="C3" s="6"/>
      <c r="D3" s="7">
        <v>2020</v>
      </c>
      <c r="E3" s="7"/>
      <c r="F3" s="7"/>
      <c r="G3" s="7"/>
      <c r="H3" s="7"/>
      <c r="I3" s="8"/>
      <c r="J3" s="9"/>
      <c r="K3" s="9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4">
      <c r="A4" s="10"/>
      <c r="B4" s="11"/>
      <c r="C4" s="12"/>
      <c r="D4" s="85" t="s">
        <v>1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13"/>
      <c r="S4" s="14"/>
      <c r="T4" s="15"/>
      <c r="W4"/>
    </row>
    <row r="5" spans="1:24" ht="69" customHeight="1" thickBot="1" x14ac:dyDescent="0.65">
      <c r="A5" s="16" t="s">
        <v>2</v>
      </c>
      <c r="B5" s="17" t="s">
        <v>3</v>
      </c>
      <c r="C5" s="18"/>
      <c r="D5" s="19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1" t="s">
        <v>9</v>
      </c>
      <c r="J5" s="19" t="s">
        <v>10</v>
      </c>
      <c r="K5" s="22" t="s">
        <v>11</v>
      </c>
      <c r="L5" s="23" t="s">
        <v>12</v>
      </c>
      <c r="M5" s="22" t="s">
        <v>13</v>
      </c>
      <c r="N5" s="77" t="s">
        <v>14</v>
      </c>
      <c r="O5" s="78"/>
      <c r="P5" s="88" t="s">
        <v>15</v>
      </c>
      <c r="Q5" s="90" t="s">
        <v>16</v>
      </c>
      <c r="R5" s="92" t="s">
        <v>17</v>
      </c>
      <c r="S5" s="77" t="s">
        <v>14</v>
      </c>
      <c r="T5" s="78"/>
      <c r="W5"/>
      <c r="X5" t="s">
        <v>18</v>
      </c>
    </row>
    <row r="6" spans="1:24" ht="15.75" customHeight="1" thickBot="1" x14ac:dyDescent="0.4">
      <c r="A6" s="24" t="s">
        <v>19</v>
      </c>
      <c r="B6" s="25" t="s">
        <v>20</v>
      </c>
      <c r="C6" s="25"/>
      <c r="D6" s="26" t="s">
        <v>21</v>
      </c>
      <c r="E6" s="26" t="s">
        <v>22</v>
      </c>
      <c r="F6" s="26" t="s">
        <v>22</v>
      </c>
      <c r="G6" s="26" t="s">
        <v>22</v>
      </c>
      <c r="H6" s="26" t="s">
        <v>22</v>
      </c>
      <c r="I6" s="27" t="s">
        <v>23</v>
      </c>
      <c r="J6" s="26"/>
      <c r="K6" s="28" t="s">
        <v>24</v>
      </c>
      <c r="L6" s="29" t="s">
        <v>25</v>
      </c>
      <c r="M6" s="29" t="s">
        <v>18</v>
      </c>
      <c r="N6" s="30" t="s">
        <v>26</v>
      </c>
      <c r="O6" s="31" t="s">
        <v>27</v>
      </c>
      <c r="P6" s="89"/>
      <c r="Q6" s="91"/>
      <c r="R6" s="93"/>
      <c r="S6" s="30" t="s">
        <v>26</v>
      </c>
      <c r="T6" s="31" t="s">
        <v>27</v>
      </c>
      <c r="U6" s="32"/>
      <c r="W6"/>
    </row>
    <row r="7" spans="1:24" x14ac:dyDescent="0.35">
      <c r="A7" s="33">
        <v>44075</v>
      </c>
      <c r="B7" s="34" t="s">
        <v>28</v>
      </c>
      <c r="C7" s="35"/>
      <c r="D7" s="36">
        <v>3.7410000000000001</v>
      </c>
      <c r="E7" s="36">
        <v>2.3210000000000002</v>
      </c>
      <c r="F7" s="36">
        <v>0.151</v>
      </c>
      <c r="G7" s="36">
        <v>0.90700000000000003</v>
      </c>
      <c r="H7" s="36">
        <v>0.30499999999999999</v>
      </c>
      <c r="I7" s="36">
        <v>9.1349999999999998</v>
      </c>
      <c r="J7" s="37">
        <v>0</v>
      </c>
      <c r="K7" s="38">
        <f t="shared" ref="K7:K36" si="0">SUM(D7:I7)</f>
        <v>16.559999999999999</v>
      </c>
      <c r="L7" s="39">
        <v>0</v>
      </c>
      <c r="M7" s="38">
        <f t="shared" ref="M7:M36" si="1">+K7-L7</f>
        <v>16.559999999999999</v>
      </c>
      <c r="N7" s="36">
        <v>0</v>
      </c>
      <c r="O7" s="36">
        <v>0.47</v>
      </c>
      <c r="P7" s="40">
        <f t="shared" ref="P7:P36" si="2">SUM(M7:O7)</f>
        <v>17.029999999999998</v>
      </c>
      <c r="Q7" s="41">
        <v>2.27</v>
      </c>
      <c r="R7" s="40">
        <f t="shared" ref="R7:R36" si="3">+P7-Q7</f>
        <v>14.759999999999998</v>
      </c>
      <c r="S7" s="36">
        <v>0</v>
      </c>
      <c r="T7" s="42">
        <v>0.47</v>
      </c>
      <c r="U7" s="43"/>
      <c r="W7"/>
    </row>
    <row r="8" spans="1:24" x14ac:dyDescent="0.35">
      <c r="A8" s="44">
        <v>44076</v>
      </c>
      <c r="B8" s="35" t="s">
        <v>29</v>
      </c>
      <c r="C8" s="34"/>
      <c r="D8" s="45">
        <v>4.016</v>
      </c>
      <c r="E8" s="45">
        <v>2.2599999999999998</v>
      </c>
      <c r="F8" s="45">
        <v>0.151</v>
      </c>
      <c r="G8" s="45">
        <v>0.82</v>
      </c>
      <c r="H8" s="45">
        <v>0.23599999999999999</v>
      </c>
      <c r="I8" s="45">
        <v>9.6050000000000004</v>
      </c>
      <c r="J8" s="46">
        <v>0</v>
      </c>
      <c r="K8" s="38">
        <f t="shared" si="0"/>
        <v>17.088000000000001</v>
      </c>
      <c r="L8" s="39">
        <v>0</v>
      </c>
      <c r="M8" s="38">
        <f t="shared" si="1"/>
        <v>17.088000000000001</v>
      </c>
      <c r="N8" s="45">
        <v>0</v>
      </c>
      <c r="O8" s="45">
        <v>0.47</v>
      </c>
      <c r="P8" s="47">
        <f t="shared" si="2"/>
        <v>17.558</v>
      </c>
      <c r="Q8" s="48">
        <v>2.2599999999999998</v>
      </c>
      <c r="R8" s="47">
        <f t="shared" si="3"/>
        <v>15.298</v>
      </c>
      <c r="S8" s="45">
        <v>0</v>
      </c>
      <c r="T8" s="49">
        <v>0.47</v>
      </c>
      <c r="U8" s="43"/>
      <c r="W8"/>
    </row>
    <row r="9" spans="1:24" x14ac:dyDescent="0.35">
      <c r="A9" s="44">
        <v>44077</v>
      </c>
      <c r="B9" s="34" t="s">
        <v>30</v>
      </c>
      <c r="C9" s="34"/>
      <c r="D9" s="45">
        <v>4.851</v>
      </c>
      <c r="E9" s="45">
        <v>1.7569999999999999</v>
      </c>
      <c r="F9" s="45">
        <v>0.151</v>
      </c>
      <c r="G9" s="45">
        <v>0.66600000000000004</v>
      </c>
      <c r="H9" s="45">
        <v>0.14299999999999999</v>
      </c>
      <c r="I9" s="45">
        <v>9.4570000000000007</v>
      </c>
      <c r="J9" s="46">
        <v>0</v>
      </c>
      <c r="K9" s="38">
        <f t="shared" si="0"/>
        <v>17.024999999999999</v>
      </c>
      <c r="L9" s="39">
        <v>0</v>
      </c>
      <c r="M9" s="38">
        <f t="shared" si="1"/>
        <v>17.024999999999999</v>
      </c>
      <c r="N9" s="45">
        <v>0</v>
      </c>
      <c r="O9" s="45">
        <v>0.47</v>
      </c>
      <c r="P9" s="47">
        <f t="shared" si="2"/>
        <v>17.494999999999997</v>
      </c>
      <c r="Q9" s="48">
        <v>2.25</v>
      </c>
      <c r="R9" s="47">
        <f t="shared" si="3"/>
        <v>15.244999999999997</v>
      </c>
      <c r="S9" s="45">
        <v>0</v>
      </c>
      <c r="T9" s="49">
        <v>0.47</v>
      </c>
      <c r="U9" s="43"/>
      <c r="W9"/>
    </row>
    <row r="10" spans="1:24" x14ac:dyDescent="0.35">
      <c r="A10" s="44">
        <v>44078</v>
      </c>
      <c r="B10" s="34" t="s">
        <v>31</v>
      </c>
      <c r="C10" s="34"/>
      <c r="D10" s="45">
        <v>3.407</v>
      </c>
      <c r="E10" s="45">
        <v>1.8680000000000001</v>
      </c>
      <c r="F10" s="45">
        <v>0.151</v>
      </c>
      <c r="G10" s="45">
        <v>0.111</v>
      </c>
      <c r="H10" s="45">
        <v>0.14299999999999999</v>
      </c>
      <c r="I10" s="45">
        <v>8.1039999999999992</v>
      </c>
      <c r="J10" s="46">
        <v>0</v>
      </c>
      <c r="K10" s="38">
        <f t="shared" si="0"/>
        <v>13.783999999999999</v>
      </c>
      <c r="L10" s="39">
        <v>0</v>
      </c>
      <c r="M10" s="38">
        <f t="shared" si="1"/>
        <v>13.783999999999999</v>
      </c>
      <c r="N10" s="45">
        <v>0</v>
      </c>
      <c r="O10" s="45">
        <v>0.46</v>
      </c>
      <c r="P10" s="47">
        <f t="shared" si="2"/>
        <v>14.244</v>
      </c>
      <c r="Q10" s="48">
        <v>2.29</v>
      </c>
      <c r="R10" s="47">
        <f t="shared" si="3"/>
        <v>11.954000000000001</v>
      </c>
      <c r="S10" s="45">
        <v>0</v>
      </c>
      <c r="T10" s="49">
        <v>0.46</v>
      </c>
      <c r="U10" s="43"/>
      <c r="W10"/>
    </row>
    <row r="11" spans="1:24" x14ac:dyDescent="0.35">
      <c r="A11" s="44">
        <v>44079</v>
      </c>
      <c r="B11" s="34" t="s">
        <v>32</v>
      </c>
      <c r="C11" s="34"/>
      <c r="D11" s="45">
        <v>4.8810000000000002</v>
      </c>
      <c r="E11" s="45">
        <v>0.73599999999999999</v>
      </c>
      <c r="F11" s="45">
        <v>0.13800000000000001</v>
      </c>
      <c r="G11" s="45">
        <v>0.112</v>
      </c>
      <c r="H11" s="45">
        <v>0.14299999999999999</v>
      </c>
      <c r="I11" s="45">
        <v>9.4870000000000001</v>
      </c>
      <c r="J11" s="46">
        <v>0</v>
      </c>
      <c r="K11" s="38">
        <f t="shared" si="0"/>
        <v>15.497</v>
      </c>
      <c r="L11" s="39">
        <v>0</v>
      </c>
      <c r="M11" s="38">
        <f t="shared" si="1"/>
        <v>15.497</v>
      </c>
      <c r="N11" s="45">
        <v>0</v>
      </c>
      <c r="O11" s="45">
        <v>0.47</v>
      </c>
      <c r="P11" s="47">
        <f t="shared" si="2"/>
        <v>15.967000000000001</v>
      </c>
      <c r="Q11" s="48">
        <v>2.25</v>
      </c>
      <c r="R11" s="47">
        <f t="shared" si="3"/>
        <v>13.717000000000001</v>
      </c>
      <c r="S11" s="45">
        <v>0</v>
      </c>
      <c r="T11" s="49">
        <v>0.47</v>
      </c>
      <c r="U11" s="43"/>
      <c r="W11"/>
    </row>
    <row r="12" spans="1:24" x14ac:dyDescent="0.35">
      <c r="A12" s="44">
        <v>44080</v>
      </c>
      <c r="B12" s="34" t="s">
        <v>33</v>
      </c>
      <c r="C12" s="34"/>
      <c r="D12" s="45">
        <v>5.2539999999999996</v>
      </c>
      <c r="E12" s="45">
        <v>0</v>
      </c>
      <c r="F12" s="45">
        <v>0</v>
      </c>
      <c r="G12" s="45">
        <v>0.113</v>
      </c>
      <c r="H12" s="45">
        <v>0.59</v>
      </c>
      <c r="I12" s="45">
        <v>9.4629999999999992</v>
      </c>
      <c r="J12" s="46">
        <v>0</v>
      </c>
      <c r="K12" s="38">
        <f t="shared" si="0"/>
        <v>15.419999999999998</v>
      </c>
      <c r="L12" s="39">
        <v>0</v>
      </c>
      <c r="M12" s="38">
        <f t="shared" si="1"/>
        <v>15.419999999999998</v>
      </c>
      <c r="N12" s="45">
        <v>0</v>
      </c>
      <c r="O12" s="45">
        <v>0.47</v>
      </c>
      <c r="P12" s="47">
        <f t="shared" si="2"/>
        <v>15.889999999999999</v>
      </c>
      <c r="Q12" s="48">
        <v>2.2599999999999998</v>
      </c>
      <c r="R12" s="47">
        <f t="shared" si="3"/>
        <v>13.629999999999999</v>
      </c>
      <c r="S12" s="45">
        <v>0</v>
      </c>
      <c r="T12" s="49">
        <v>0.47</v>
      </c>
      <c r="U12" s="43"/>
      <c r="W12"/>
    </row>
    <row r="13" spans="1:24" x14ac:dyDescent="0.35">
      <c r="A13" s="44">
        <v>44081</v>
      </c>
      <c r="B13" s="34" t="s">
        <v>34</v>
      </c>
      <c r="C13" s="34"/>
      <c r="D13" s="45">
        <v>3.1120000000000001</v>
      </c>
      <c r="E13" s="45">
        <v>0</v>
      </c>
      <c r="F13" s="45">
        <v>0</v>
      </c>
      <c r="G13" s="45">
        <v>0.114</v>
      </c>
      <c r="H13" s="45">
        <v>0</v>
      </c>
      <c r="I13" s="45">
        <v>9.4689999999999994</v>
      </c>
      <c r="J13" s="46">
        <v>0</v>
      </c>
      <c r="K13" s="38">
        <f t="shared" si="0"/>
        <v>12.695</v>
      </c>
      <c r="L13" s="39">
        <v>0</v>
      </c>
      <c r="M13" s="38">
        <f t="shared" si="1"/>
        <v>12.695</v>
      </c>
      <c r="N13" s="45">
        <v>0</v>
      </c>
      <c r="O13" s="45">
        <v>0.47</v>
      </c>
      <c r="P13" s="47">
        <f t="shared" si="2"/>
        <v>13.165000000000001</v>
      </c>
      <c r="Q13" s="48">
        <v>2.2799999999999998</v>
      </c>
      <c r="R13" s="47">
        <f t="shared" si="3"/>
        <v>10.885000000000002</v>
      </c>
      <c r="S13" s="45">
        <v>0</v>
      </c>
      <c r="T13" s="49">
        <v>0.47</v>
      </c>
      <c r="U13" s="43"/>
      <c r="W13"/>
    </row>
    <row r="14" spans="1:24" x14ac:dyDescent="0.35">
      <c r="A14" s="44">
        <v>44082</v>
      </c>
      <c r="B14" s="34" t="s">
        <v>28</v>
      </c>
      <c r="C14" s="34"/>
      <c r="D14" s="45">
        <v>0</v>
      </c>
      <c r="E14" s="45">
        <v>0</v>
      </c>
      <c r="F14" s="45">
        <v>0</v>
      </c>
      <c r="G14" s="45">
        <v>5.8000000000000003E-2</v>
      </c>
      <c r="H14" s="45">
        <v>0</v>
      </c>
      <c r="I14" s="45">
        <v>9.4459999999999997</v>
      </c>
      <c r="J14" s="46">
        <v>0</v>
      </c>
      <c r="K14" s="38">
        <f t="shared" si="0"/>
        <v>9.5039999999999996</v>
      </c>
      <c r="L14" s="39">
        <v>0</v>
      </c>
      <c r="M14" s="38">
        <f t="shared" si="1"/>
        <v>9.5039999999999996</v>
      </c>
      <c r="N14" s="45">
        <v>0</v>
      </c>
      <c r="O14" s="45">
        <v>0.47</v>
      </c>
      <c r="P14" s="47">
        <f t="shared" si="2"/>
        <v>9.9740000000000002</v>
      </c>
      <c r="Q14" s="48">
        <v>1.42</v>
      </c>
      <c r="R14" s="47">
        <f t="shared" si="3"/>
        <v>8.5540000000000003</v>
      </c>
      <c r="S14" s="45">
        <v>0</v>
      </c>
      <c r="T14" s="49">
        <v>0.47</v>
      </c>
      <c r="U14" s="43"/>
      <c r="W14"/>
    </row>
    <row r="15" spans="1:24" x14ac:dyDescent="0.35">
      <c r="A15" s="44">
        <v>44083</v>
      </c>
      <c r="B15" s="34" t="s">
        <v>29</v>
      </c>
      <c r="C15" s="34"/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9.1359999999999992</v>
      </c>
      <c r="J15" s="46">
        <v>0</v>
      </c>
      <c r="K15" s="38">
        <f t="shared" si="0"/>
        <v>9.1359999999999992</v>
      </c>
      <c r="L15" s="39">
        <v>0</v>
      </c>
      <c r="M15" s="38">
        <f t="shared" si="1"/>
        <v>9.1359999999999992</v>
      </c>
      <c r="N15" s="45">
        <v>0</v>
      </c>
      <c r="O15" s="45">
        <v>0.46</v>
      </c>
      <c r="P15" s="47">
        <f t="shared" si="2"/>
        <v>9.5960000000000001</v>
      </c>
      <c r="Q15" s="48">
        <v>1.05</v>
      </c>
      <c r="R15" s="47">
        <f t="shared" si="3"/>
        <v>8.5459999999999994</v>
      </c>
      <c r="S15" s="45">
        <v>0</v>
      </c>
      <c r="T15" s="49">
        <v>0.46</v>
      </c>
      <c r="U15" s="43"/>
      <c r="W15"/>
    </row>
    <row r="16" spans="1:24" x14ac:dyDescent="0.35">
      <c r="A16" s="44">
        <v>44084</v>
      </c>
      <c r="B16" s="34" t="s">
        <v>30</v>
      </c>
      <c r="C16" s="34"/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5.52</v>
      </c>
      <c r="J16" s="46">
        <v>0</v>
      </c>
      <c r="K16" s="38">
        <f t="shared" si="0"/>
        <v>5.52</v>
      </c>
      <c r="L16" s="39">
        <v>0</v>
      </c>
      <c r="M16" s="38">
        <f t="shared" si="1"/>
        <v>5.52</v>
      </c>
      <c r="N16" s="45">
        <v>0</v>
      </c>
      <c r="O16" s="45">
        <v>0.46</v>
      </c>
      <c r="P16" s="47">
        <f t="shared" si="2"/>
        <v>5.9799999999999995</v>
      </c>
      <c r="Q16" s="48">
        <v>1.1599999999999999</v>
      </c>
      <c r="R16" s="47">
        <f t="shared" si="3"/>
        <v>4.8199999999999994</v>
      </c>
      <c r="S16" s="45">
        <v>0</v>
      </c>
      <c r="T16" s="49">
        <v>0.46</v>
      </c>
      <c r="U16" s="43"/>
      <c r="W16"/>
    </row>
    <row r="17" spans="1:23" x14ac:dyDescent="0.35">
      <c r="A17" s="44">
        <v>44085</v>
      </c>
      <c r="B17" s="34" t="s">
        <v>31</v>
      </c>
      <c r="C17" s="34"/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4.8620000000000001</v>
      </c>
      <c r="J17" s="46">
        <v>0</v>
      </c>
      <c r="K17" s="38">
        <f t="shared" si="0"/>
        <v>4.8620000000000001</v>
      </c>
      <c r="L17" s="39">
        <v>0</v>
      </c>
      <c r="M17" s="38">
        <f t="shared" si="1"/>
        <v>4.8620000000000001</v>
      </c>
      <c r="N17" s="45">
        <v>0</v>
      </c>
      <c r="O17" s="45">
        <v>0.46</v>
      </c>
      <c r="P17" s="47">
        <f t="shared" si="2"/>
        <v>5.3220000000000001</v>
      </c>
      <c r="Q17" s="48">
        <v>1.35</v>
      </c>
      <c r="R17" s="47">
        <f t="shared" si="3"/>
        <v>3.972</v>
      </c>
      <c r="S17" s="45">
        <v>0</v>
      </c>
      <c r="T17" s="49">
        <v>0.46</v>
      </c>
      <c r="U17" s="43"/>
      <c r="W17"/>
    </row>
    <row r="18" spans="1:23" x14ac:dyDescent="0.35">
      <c r="A18" s="44">
        <v>44086</v>
      </c>
      <c r="B18" s="34" t="s">
        <v>32</v>
      </c>
      <c r="C18" s="34"/>
      <c r="D18" s="45">
        <v>0.55200000000000005</v>
      </c>
      <c r="E18" s="45">
        <v>0</v>
      </c>
      <c r="F18" s="45">
        <v>0</v>
      </c>
      <c r="G18" s="45">
        <v>0</v>
      </c>
      <c r="H18" s="45">
        <v>0</v>
      </c>
      <c r="I18" s="45">
        <v>4.9880000000000004</v>
      </c>
      <c r="J18" s="46">
        <v>0</v>
      </c>
      <c r="K18" s="38">
        <f t="shared" si="0"/>
        <v>5.5400000000000009</v>
      </c>
      <c r="L18" s="39">
        <v>0</v>
      </c>
      <c r="M18" s="38">
        <f t="shared" si="1"/>
        <v>5.5400000000000009</v>
      </c>
      <c r="N18" s="45">
        <v>0</v>
      </c>
      <c r="O18" s="45">
        <v>0.47</v>
      </c>
      <c r="P18" s="47">
        <f t="shared" si="2"/>
        <v>6.0100000000000007</v>
      </c>
      <c r="Q18" s="48">
        <v>1.52</v>
      </c>
      <c r="R18" s="47">
        <f t="shared" si="3"/>
        <v>4.49</v>
      </c>
      <c r="S18" s="45">
        <v>0</v>
      </c>
      <c r="T18" s="49">
        <v>0.47</v>
      </c>
      <c r="U18" s="43"/>
      <c r="W18"/>
    </row>
    <row r="19" spans="1:23" x14ac:dyDescent="0.35">
      <c r="A19" s="44">
        <v>44087</v>
      </c>
      <c r="B19" s="34" t="s">
        <v>33</v>
      </c>
      <c r="C19" s="34"/>
      <c r="D19" s="45">
        <v>4.6479999999999997</v>
      </c>
      <c r="E19" s="45">
        <v>0.14899999999999999</v>
      </c>
      <c r="F19" s="45">
        <v>0</v>
      </c>
      <c r="G19" s="45">
        <v>0.13009999999999999</v>
      </c>
      <c r="H19" s="45">
        <v>0</v>
      </c>
      <c r="I19" s="45">
        <v>4.9169999999999998</v>
      </c>
      <c r="J19" s="46">
        <v>0</v>
      </c>
      <c r="K19" s="38">
        <f t="shared" si="0"/>
        <v>9.8440999999999992</v>
      </c>
      <c r="L19" s="39">
        <v>0</v>
      </c>
      <c r="M19" s="38">
        <f t="shared" si="1"/>
        <v>9.8440999999999992</v>
      </c>
      <c r="N19" s="45">
        <v>0</v>
      </c>
      <c r="O19" s="45">
        <v>0.47</v>
      </c>
      <c r="P19" s="47">
        <f t="shared" si="2"/>
        <v>10.3141</v>
      </c>
      <c r="Q19" s="48">
        <v>1.61</v>
      </c>
      <c r="R19" s="47">
        <f t="shared" si="3"/>
        <v>8.7041000000000004</v>
      </c>
      <c r="S19" s="45">
        <v>0</v>
      </c>
      <c r="T19" s="49">
        <v>0.47</v>
      </c>
      <c r="U19" s="43"/>
      <c r="W19"/>
    </row>
    <row r="20" spans="1:23" x14ac:dyDescent="0.35">
      <c r="A20" s="44">
        <v>44088</v>
      </c>
      <c r="B20" s="34" t="s">
        <v>34</v>
      </c>
      <c r="C20" s="34"/>
      <c r="D20" s="45">
        <v>4.0369999999999999</v>
      </c>
      <c r="E20" s="45">
        <v>0.47</v>
      </c>
      <c r="F20" s="45">
        <v>0</v>
      </c>
      <c r="G20" s="45">
        <v>0.44784999999999997</v>
      </c>
      <c r="H20" s="45">
        <v>0</v>
      </c>
      <c r="I20" s="45">
        <v>7.8659999999999997</v>
      </c>
      <c r="J20" s="46">
        <v>0</v>
      </c>
      <c r="K20" s="38">
        <f t="shared" si="0"/>
        <v>12.82085</v>
      </c>
      <c r="L20" s="39">
        <v>0</v>
      </c>
      <c r="M20" s="38">
        <f t="shared" si="1"/>
        <v>12.82085</v>
      </c>
      <c r="N20" s="45">
        <v>0</v>
      </c>
      <c r="O20" s="45">
        <v>0.47</v>
      </c>
      <c r="P20" s="47">
        <f t="shared" si="2"/>
        <v>13.290850000000001</v>
      </c>
      <c r="Q20" s="48">
        <v>1.99</v>
      </c>
      <c r="R20" s="47">
        <f t="shared" si="3"/>
        <v>11.300850000000001</v>
      </c>
      <c r="S20" s="45">
        <v>0</v>
      </c>
      <c r="T20" s="49">
        <v>0.47</v>
      </c>
      <c r="U20" s="43"/>
      <c r="W20"/>
    </row>
    <row r="21" spans="1:23" x14ac:dyDescent="0.35">
      <c r="A21" s="44">
        <v>44089</v>
      </c>
      <c r="B21" s="34" t="s">
        <v>28</v>
      </c>
      <c r="C21" s="34"/>
      <c r="D21" s="45">
        <v>3.3119999999999998</v>
      </c>
      <c r="E21" s="45">
        <v>1.101</v>
      </c>
      <c r="F21" s="45">
        <v>0</v>
      </c>
      <c r="G21" s="45">
        <v>0.44494199999999995</v>
      </c>
      <c r="H21" s="45">
        <v>0</v>
      </c>
      <c r="I21" s="45">
        <v>9.4169999999999998</v>
      </c>
      <c r="J21" s="46">
        <v>0</v>
      </c>
      <c r="K21" s="38">
        <f t="shared" si="0"/>
        <v>14.274941999999999</v>
      </c>
      <c r="L21" s="39">
        <v>0</v>
      </c>
      <c r="M21" s="38">
        <f t="shared" si="1"/>
        <v>14.274941999999999</v>
      </c>
      <c r="N21" s="45">
        <v>0</v>
      </c>
      <c r="O21" s="45">
        <v>0.5</v>
      </c>
      <c r="P21" s="47">
        <f t="shared" si="2"/>
        <v>14.774941999999999</v>
      </c>
      <c r="Q21" s="48">
        <v>2.2400000000000002</v>
      </c>
      <c r="R21" s="47">
        <f t="shared" si="3"/>
        <v>12.534941999999999</v>
      </c>
      <c r="S21" s="45">
        <v>0</v>
      </c>
      <c r="T21" s="49">
        <v>0.5</v>
      </c>
      <c r="U21" s="43"/>
      <c r="W21"/>
    </row>
    <row r="22" spans="1:23" x14ac:dyDescent="0.35">
      <c r="A22" s="44">
        <v>44090</v>
      </c>
      <c r="B22" s="34" t="s">
        <v>29</v>
      </c>
      <c r="C22" s="34"/>
      <c r="D22" s="45">
        <v>4.6580000000000004</v>
      </c>
      <c r="E22" s="45">
        <v>1.2889999999999999</v>
      </c>
      <c r="F22" s="45">
        <v>0.84</v>
      </c>
      <c r="G22" s="45">
        <v>0.58377599999999996</v>
      </c>
      <c r="H22" s="45">
        <v>0</v>
      </c>
      <c r="I22" s="45">
        <v>9.42</v>
      </c>
      <c r="J22" s="46">
        <v>0</v>
      </c>
      <c r="K22" s="38">
        <f t="shared" si="0"/>
        <v>16.790776000000001</v>
      </c>
      <c r="L22" s="39">
        <v>0</v>
      </c>
      <c r="M22" s="38">
        <f t="shared" si="1"/>
        <v>16.790776000000001</v>
      </c>
      <c r="N22" s="45">
        <v>0</v>
      </c>
      <c r="O22" s="45">
        <v>0.5</v>
      </c>
      <c r="P22" s="47">
        <f t="shared" si="2"/>
        <v>17.290776000000001</v>
      </c>
      <c r="Q22" s="48">
        <v>2.2599999999999998</v>
      </c>
      <c r="R22" s="47">
        <f t="shared" si="3"/>
        <v>15.030776000000001</v>
      </c>
      <c r="S22" s="45">
        <v>0</v>
      </c>
      <c r="T22" s="49">
        <v>0.5</v>
      </c>
      <c r="U22" s="43"/>
      <c r="W22"/>
    </row>
    <row r="23" spans="1:23" x14ac:dyDescent="0.35">
      <c r="A23" s="44">
        <v>44091</v>
      </c>
      <c r="B23" s="34" t="s">
        <v>30</v>
      </c>
      <c r="C23" s="34"/>
      <c r="D23" s="45">
        <v>5.0789999999999997</v>
      </c>
      <c r="E23" s="45">
        <v>1.7070000000000001</v>
      </c>
      <c r="F23" s="45">
        <v>0.153</v>
      </c>
      <c r="G23" s="45">
        <v>0.43186400000000003</v>
      </c>
      <c r="H23" s="45">
        <v>0</v>
      </c>
      <c r="I23" s="45">
        <v>9.6539999999999999</v>
      </c>
      <c r="J23" s="46">
        <v>0</v>
      </c>
      <c r="K23" s="38">
        <f t="shared" si="0"/>
        <v>17.024864000000001</v>
      </c>
      <c r="L23" s="39">
        <v>0</v>
      </c>
      <c r="M23" s="38">
        <f t="shared" si="1"/>
        <v>17.024864000000001</v>
      </c>
      <c r="N23" s="45">
        <v>0</v>
      </c>
      <c r="O23" s="45">
        <v>0.47</v>
      </c>
      <c r="P23" s="47">
        <f t="shared" si="2"/>
        <v>17.494864</v>
      </c>
      <c r="Q23" s="48">
        <v>2.2599999999999998</v>
      </c>
      <c r="R23" s="47">
        <f t="shared" si="3"/>
        <v>15.234864</v>
      </c>
      <c r="S23" s="45">
        <v>0</v>
      </c>
      <c r="T23" s="49">
        <v>0.47</v>
      </c>
      <c r="U23" s="43"/>
      <c r="W23"/>
    </row>
    <row r="24" spans="1:23" x14ac:dyDescent="0.35">
      <c r="A24" s="44">
        <v>44092</v>
      </c>
      <c r="B24" s="34" t="s">
        <v>31</v>
      </c>
      <c r="C24" s="34"/>
      <c r="D24" s="45">
        <v>4.13</v>
      </c>
      <c r="E24" s="45">
        <v>2.6259999999999999</v>
      </c>
      <c r="F24" s="45">
        <v>0.154</v>
      </c>
      <c r="G24" s="45">
        <v>0.63400000000000001</v>
      </c>
      <c r="H24" s="45">
        <v>0</v>
      </c>
      <c r="I24" s="45">
        <v>8.3179999999999996</v>
      </c>
      <c r="J24" s="46">
        <v>0</v>
      </c>
      <c r="K24" s="38">
        <f t="shared" si="0"/>
        <v>15.862</v>
      </c>
      <c r="L24" s="39">
        <v>0</v>
      </c>
      <c r="M24" s="38">
        <f t="shared" si="1"/>
        <v>15.862</v>
      </c>
      <c r="N24" s="45">
        <v>0</v>
      </c>
      <c r="O24" s="45">
        <v>0.46</v>
      </c>
      <c r="P24" s="47">
        <f t="shared" si="2"/>
        <v>16.321999999999999</v>
      </c>
      <c r="Q24" s="48">
        <v>2.27</v>
      </c>
      <c r="R24" s="47">
        <f t="shared" si="3"/>
        <v>14.052</v>
      </c>
      <c r="S24" s="45">
        <v>0</v>
      </c>
      <c r="T24" s="49">
        <v>0.46</v>
      </c>
      <c r="U24" s="43"/>
      <c r="W24"/>
    </row>
    <row r="25" spans="1:23" x14ac:dyDescent="0.35">
      <c r="A25" s="44">
        <v>44093</v>
      </c>
      <c r="B25" s="34" t="s">
        <v>32</v>
      </c>
      <c r="C25" s="34"/>
      <c r="D25" s="45">
        <v>4.1470000000000002</v>
      </c>
      <c r="E25" s="45">
        <v>2.476</v>
      </c>
      <c r="F25" s="45">
        <v>0.154</v>
      </c>
      <c r="G25" s="45">
        <v>0.66100000000000003</v>
      </c>
      <c r="H25" s="45">
        <v>0</v>
      </c>
      <c r="I25" s="45">
        <v>10.089</v>
      </c>
      <c r="J25" s="46">
        <v>0</v>
      </c>
      <c r="K25" s="38">
        <f t="shared" si="0"/>
        <v>17.527000000000001</v>
      </c>
      <c r="L25" s="39">
        <v>0</v>
      </c>
      <c r="M25" s="38">
        <f t="shared" si="1"/>
        <v>17.527000000000001</v>
      </c>
      <c r="N25" s="45">
        <v>0</v>
      </c>
      <c r="O25" s="45">
        <v>0.47</v>
      </c>
      <c r="P25" s="47">
        <f t="shared" si="2"/>
        <v>17.997</v>
      </c>
      <c r="Q25" s="48">
        <v>2.2599999999999998</v>
      </c>
      <c r="R25" s="47">
        <f t="shared" si="3"/>
        <v>15.737</v>
      </c>
      <c r="S25" s="45">
        <v>0</v>
      </c>
      <c r="T25" s="49">
        <v>0.47</v>
      </c>
      <c r="U25" s="43"/>
      <c r="W25"/>
    </row>
    <row r="26" spans="1:23" x14ac:dyDescent="0.35">
      <c r="A26" s="44">
        <v>44094</v>
      </c>
      <c r="B26" s="34" t="s">
        <v>33</v>
      </c>
      <c r="C26" s="34"/>
      <c r="D26" s="45">
        <v>3.6539999999999999</v>
      </c>
      <c r="E26" s="45">
        <v>1.552</v>
      </c>
      <c r="F26" s="45">
        <v>0.153</v>
      </c>
      <c r="G26" s="45">
        <v>0.22500000000000001</v>
      </c>
      <c r="H26" s="45">
        <v>0</v>
      </c>
      <c r="I26" s="45">
        <v>9.5549999999999997</v>
      </c>
      <c r="J26" s="46">
        <v>0</v>
      </c>
      <c r="K26" s="38">
        <f t="shared" si="0"/>
        <v>15.138999999999999</v>
      </c>
      <c r="L26" s="39">
        <v>0</v>
      </c>
      <c r="M26" s="38">
        <f t="shared" si="1"/>
        <v>15.138999999999999</v>
      </c>
      <c r="N26" s="45">
        <v>0</v>
      </c>
      <c r="O26" s="45">
        <v>0.48</v>
      </c>
      <c r="P26" s="47">
        <f t="shared" si="2"/>
        <v>15.619</v>
      </c>
      <c r="Q26" s="48">
        <v>2.25</v>
      </c>
      <c r="R26" s="47">
        <f t="shared" si="3"/>
        <v>13.369</v>
      </c>
      <c r="S26" s="45">
        <v>0</v>
      </c>
      <c r="T26" s="49">
        <v>0.48</v>
      </c>
      <c r="U26" s="43"/>
      <c r="W26"/>
    </row>
    <row r="27" spans="1:23" x14ac:dyDescent="0.35">
      <c r="A27" s="44">
        <v>44095</v>
      </c>
      <c r="B27" s="34" t="s">
        <v>34</v>
      </c>
      <c r="C27" s="34"/>
      <c r="D27" s="45">
        <v>3.952</v>
      </c>
      <c r="E27" s="45">
        <v>0.80300000000000005</v>
      </c>
      <c r="F27" s="45">
        <v>0.152</v>
      </c>
      <c r="G27" s="45">
        <v>0</v>
      </c>
      <c r="H27" s="45">
        <v>0</v>
      </c>
      <c r="I27" s="45">
        <v>9.4380000000000006</v>
      </c>
      <c r="J27" s="46">
        <v>0</v>
      </c>
      <c r="K27" s="38">
        <f t="shared" si="0"/>
        <v>14.345000000000001</v>
      </c>
      <c r="L27" s="39">
        <v>0</v>
      </c>
      <c r="M27" s="38">
        <f t="shared" si="1"/>
        <v>14.345000000000001</v>
      </c>
      <c r="N27" s="45">
        <v>0</v>
      </c>
      <c r="O27" s="45">
        <v>0.51</v>
      </c>
      <c r="P27" s="47">
        <f t="shared" si="2"/>
        <v>14.855</v>
      </c>
      <c r="Q27" s="48">
        <v>2.2799999999999998</v>
      </c>
      <c r="R27" s="47">
        <f t="shared" si="3"/>
        <v>12.575000000000001</v>
      </c>
      <c r="S27" s="45">
        <v>0</v>
      </c>
      <c r="T27" s="49">
        <v>0.51</v>
      </c>
      <c r="U27" s="43"/>
      <c r="W27"/>
    </row>
    <row r="28" spans="1:23" x14ac:dyDescent="0.35">
      <c r="A28" s="44">
        <v>44096</v>
      </c>
      <c r="B28" s="34" t="s">
        <v>28</v>
      </c>
      <c r="C28" s="34"/>
      <c r="D28" s="45">
        <v>3.2959999999999998</v>
      </c>
      <c r="E28" s="45">
        <v>1.214</v>
      </c>
      <c r="F28" s="45">
        <v>0.152</v>
      </c>
      <c r="G28" s="45">
        <v>0</v>
      </c>
      <c r="H28" s="45">
        <v>0</v>
      </c>
      <c r="I28" s="45">
        <v>7.6040000000000001</v>
      </c>
      <c r="J28" s="46">
        <v>0</v>
      </c>
      <c r="K28" s="38">
        <f t="shared" si="0"/>
        <v>12.266</v>
      </c>
      <c r="L28" s="39">
        <v>0</v>
      </c>
      <c r="M28" s="38">
        <f t="shared" si="1"/>
        <v>12.266</v>
      </c>
      <c r="N28" s="45">
        <v>0</v>
      </c>
      <c r="O28" s="45">
        <v>0.42</v>
      </c>
      <c r="P28" s="47">
        <f t="shared" si="2"/>
        <v>12.686</v>
      </c>
      <c r="Q28" s="48">
        <v>2.25</v>
      </c>
      <c r="R28" s="47">
        <f t="shared" si="3"/>
        <v>10.436</v>
      </c>
      <c r="S28" s="45">
        <v>0</v>
      </c>
      <c r="T28" s="49">
        <v>0.42</v>
      </c>
      <c r="U28" s="43"/>
      <c r="W28"/>
    </row>
    <row r="29" spans="1:23" x14ac:dyDescent="0.35">
      <c r="A29" s="44">
        <v>44097</v>
      </c>
      <c r="B29" s="34" t="s">
        <v>29</v>
      </c>
      <c r="C29" s="34"/>
      <c r="D29" s="45">
        <v>3.637</v>
      </c>
      <c r="E29" s="45">
        <v>1.24</v>
      </c>
      <c r="F29" s="45">
        <v>0.152</v>
      </c>
      <c r="G29" s="45">
        <v>0</v>
      </c>
      <c r="H29" s="45">
        <v>0</v>
      </c>
      <c r="I29" s="45">
        <v>9.1620000000000008</v>
      </c>
      <c r="J29" s="46">
        <v>0</v>
      </c>
      <c r="K29" s="38">
        <f t="shared" si="0"/>
        <v>14.191000000000001</v>
      </c>
      <c r="L29" s="39">
        <v>0</v>
      </c>
      <c r="M29" s="38">
        <f t="shared" si="1"/>
        <v>14.191000000000001</v>
      </c>
      <c r="N29" s="45">
        <v>0</v>
      </c>
      <c r="O29" s="45">
        <v>0.43</v>
      </c>
      <c r="P29" s="47">
        <f t="shared" si="2"/>
        <v>14.621</v>
      </c>
      <c r="Q29" s="48">
        <v>2.2599999999999998</v>
      </c>
      <c r="R29" s="47">
        <f t="shared" si="3"/>
        <v>12.361000000000001</v>
      </c>
      <c r="S29" s="45">
        <v>0</v>
      </c>
      <c r="T29" s="49">
        <v>0.43</v>
      </c>
      <c r="U29" s="43"/>
      <c r="W29"/>
    </row>
    <row r="30" spans="1:23" x14ac:dyDescent="0.35">
      <c r="A30" s="44">
        <v>44098</v>
      </c>
      <c r="B30" s="34" t="s">
        <v>30</v>
      </c>
      <c r="C30" s="34"/>
      <c r="D30" s="45">
        <v>3.8490000000000002</v>
      </c>
      <c r="E30" s="45">
        <v>1.0169999999999999</v>
      </c>
      <c r="F30" s="45">
        <v>0.152</v>
      </c>
      <c r="G30" s="45">
        <v>0</v>
      </c>
      <c r="H30" s="45">
        <v>0</v>
      </c>
      <c r="I30" s="45">
        <v>9.1850000000000005</v>
      </c>
      <c r="J30" s="46">
        <v>0</v>
      </c>
      <c r="K30" s="38">
        <f t="shared" si="0"/>
        <v>14.202999999999999</v>
      </c>
      <c r="L30" s="39">
        <v>0</v>
      </c>
      <c r="M30" s="38">
        <f t="shared" si="1"/>
        <v>14.202999999999999</v>
      </c>
      <c r="N30" s="45">
        <v>0</v>
      </c>
      <c r="O30" s="45">
        <v>0.7</v>
      </c>
      <c r="P30" s="47">
        <f t="shared" si="2"/>
        <v>14.902999999999999</v>
      </c>
      <c r="Q30" s="48">
        <v>2.25</v>
      </c>
      <c r="R30" s="47">
        <f t="shared" si="3"/>
        <v>12.652999999999999</v>
      </c>
      <c r="S30" s="45">
        <v>0</v>
      </c>
      <c r="T30" s="49">
        <v>0.7</v>
      </c>
      <c r="U30" s="43"/>
      <c r="W30"/>
    </row>
    <row r="31" spans="1:23" x14ac:dyDescent="0.35">
      <c r="A31" s="44">
        <v>44099</v>
      </c>
      <c r="B31" s="34" t="s">
        <v>31</v>
      </c>
      <c r="C31" s="34"/>
      <c r="D31" s="45">
        <v>3.5870000000000002</v>
      </c>
      <c r="E31" s="45">
        <v>1.1830000000000001</v>
      </c>
      <c r="F31" s="45">
        <v>0.152</v>
      </c>
      <c r="G31" s="45">
        <v>0</v>
      </c>
      <c r="H31" s="45">
        <v>0</v>
      </c>
      <c r="I31" s="45">
        <v>7.399</v>
      </c>
      <c r="J31" s="46">
        <v>0</v>
      </c>
      <c r="K31" s="38">
        <f t="shared" si="0"/>
        <v>12.321000000000002</v>
      </c>
      <c r="L31" s="39">
        <v>0</v>
      </c>
      <c r="M31" s="38">
        <f t="shared" si="1"/>
        <v>12.321000000000002</v>
      </c>
      <c r="N31" s="45">
        <v>0</v>
      </c>
      <c r="O31" s="45">
        <v>0.87</v>
      </c>
      <c r="P31" s="47">
        <f t="shared" si="2"/>
        <v>13.191000000000001</v>
      </c>
      <c r="Q31" s="48">
        <v>2.27</v>
      </c>
      <c r="R31" s="47">
        <f t="shared" si="3"/>
        <v>10.921000000000001</v>
      </c>
      <c r="S31" s="45">
        <v>0</v>
      </c>
      <c r="T31" s="49">
        <v>0.87</v>
      </c>
      <c r="U31" s="43"/>
      <c r="W31"/>
    </row>
    <row r="32" spans="1:23" x14ac:dyDescent="0.35">
      <c r="A32" s="44">
        <v>44100</v>
      </c>
      <c r="B32" s="34" t="s">
        <v>32</v>
      </c>
      <c r="C32" s="34"/>
      <c r="D32" s="45">
        <v>3.298</v>
      </c>
      <c r="E32" s="45">
        <v>0.80900000000000005</v>
      </c>
      <c r="F32" s="45">
        <v>0.105</v>
      </c>
      <c r="G32" s="45">
        <v>0</v>
      </c>
      <c r="H32" s="45">
        <v>0</v>
      </c>
      <c r="I32" s="45">
        <v>8.891</v>
      </c>
      <c r="J32" s="46">
        <v>0</v>
      </c>
      <c r="K32" s="38">
        <f t="shared" si="0"/>
        <v>13.103000000000002</v>
      </c>
      <c r="L32" s="39">
        <v>0</v>
      </c>
      <c r="M32" s="38">
        <f t="shared" si="1"/>
        <v>13.103000000000002</v>
      </c>
      <c r="N32" s="45">
        <v>0</v>
      </c>
      <c r="O32" s="45">
        <v>0.89</v>
      </c>
      <c r="P32" s="47">
        <f t="shared" si="2"/>
        <v>13.993000000000002</v>
      </c>
      <c r="Q32" s="48">
        <v>2.2599999999999998</v>
      </c>
      <c r="R32" s="47">
        <f t="shared" si="3"/>
        <v>11.733000000000002</v>
      </c>
      <c r="S32" s="45">
        <v>0</v>
      </c>
      <c r="T32" s="49">
        <v>0.89</v>
      </c>
      <c r="U32" s="43"/>
      <c r="W32"/>
    </row>
    <row r="33" spans="1:23" x14ac:dyDescent="0.35">
      <c r="A33" s="44">
        <v>44101</v>
      </c>
      <c r="B33" s="34" t="s">
        <v>33</v>
      </c>
      <c r="C33" s="34"/>
      <c r="D33" s="45">
        <v>3.2909999999999999</v>
      </c>
      <c r="E33" s="45">
        <v>0</v>
      </c>
      <c r="F33" s="45">
        <v>0</v>
      </c>
      <c r="G33" s="45">
        <v>0</v>
      </c>
      <c r="H33" s="45">
        <v>0</v>
      </c>
      <c r="I33" s="45">
        <v>8.8780000000000001</v>
      </c>
      <c r="J33" s="46">
        <v>0</v>
      </c>
      <c r="K33" s="38">
        <f t="shared" si="0"/>
        <v>12.169</v>
      </c>
      <c r="L33" s="39">
        <v>0</v>
      </c>
      <c r="M33" s="38">
        <f t="shared" si="1"/>
        <v>12.169</v>
      </c>
      <c r="N33" s="45">
        <v>0</v>
      </c>
      <c r="O33" s="45">
        <v>0.88</v>
      </c>
      <c r="P33" s="47">
        <f t="shared" si="2"/>
        <v>13.049000000000001</v>
      </c>
      <c r="Q33" s="48">
        <v>2.2599999999999998</v>
      </c>
      <c r="R33" s="47">
        <f t="shared" si="3"/>
        <v>10.789000000000001</v>
      </c>
      <c r="S33" s="45">
        <v>0</v>
      </c>
      <c r="T33" s="49">
        <v>0.88</v>
      </c>
      <c r="U33" s="43"/>
      <c r="W33"/>
    </row>
    <row r="34" spans="1:23" x14ac:dyDescent="0.35">
      <c r="A34" s="44">
        <v>44102</v>
      </c>
      <c r="B34" s="34" t="s">
        <v>34</v>
      </c>
      <c r="C34" s="34"/>
      <c r="D34" s="45">
        <v>3.5830000000000002</v>
      </c>
      <c r="E34" s="45">
        <v>0.86499999999999999</v>
      </c>
      <c r="F34" s="45">
        <v>8.2000000000000003E-2</v>
      </c>
      <c r="G34" s="45">
        <v>0.27300000000000002</v>
      </c>
      <c r="H34" s="45">
        <v>0</v>
      </c>
      <c r="I34" s="45">
        <v>8.8960000000000008</v>
      </c>
      <c r="J34" s="46">
        <v>0</v>
      </c>
      <c r="K34" s="38">
        <f t="shared" si="0"/>
        <v>13.699000000000002</v>
      </c>
      <c r="L34" s="39">
        <v>0</v>
      </c>
      <c r="M34" s="38">
        <f t="shared" si="1"/>
        <v>13.699000000000002</v>
      </c>
      <c r="N34" s="45">
        <v>0</v>
      </c>
      <c r="O34" s="45">
        <v>0.88</v>
      </c>
      <c r="P34" s="47">
        <f t="shared" si="2"/>
        <v>14.579000000000002</v>
      </c>
      <c r="Q34" s="48">
        <v>2.2599999999999998</v>
      </c>
      <c r="R34" s="47">
        <f t="shared" si="3"/>
        <v>12.319000000000003</v>
      </c>
      <c r="S34" s="45">
        <v>0</v>
      </c>
      <c r="T34" s="49">
        <v>0.88</v>
      </c>
      <c r="U34" s="43"/>
      <c r="W34"/>
    </row>
    <row r="35" spans="1:23" x14ac:dyDescent="0.35">
      <c r="A35" s="44">
        <v>44103</v>
      </c>
      <c r="B35" s="34" t="s">
        <v>28</v>
      </c>
      <c r="C35" s="34"/>
      <c r="D35" s="45">
        <v>3.71</v>
      </c>
      <c r="E35" s="45">
        <v>1.591</v>
      </c>
      <c r="F35" s="45">
        <v>0.14899999999999999</v>
      </c>
      <c r="G35" s="45">
        <v>0.5</v>
      </c>
      <c r="H35" s="45">
        <v>0</v>
      </c>
      <c r="I35" s="45">
        <v>9.0570000000000004</v>
      </c>
      <c r="J35" s="46">
        <v>0</v>
      </c>
      <c r="K35" s="38">
        <f t="shared" si="0"/>
        <v>15.007000000000001</v>
      </c>
      <c r="L35" s="39">
        <v>0</v>
      </c>
      <c r="M35" s="38">
        <f t="shared" si="1"/>
        <v>15.007000000000001</v>
      </c>
      <c r="N35" s="45">
        <v>0</v>
      </c>
      <c r="O35" s="45">
        <v>0.88</v>
      </c>
      <c r="P35" s="47">
        <f t="shared" si="2"/>
        <v>15.887000000000002</v>
      </c>
      <c r="Q35" s="48">
        <v>2.27</v>
      </c>
      <c r="R35" s="47">
        <f t="shared" si="3"/>
        <v>13.617000000000003</v>
      </c>
      <c r="S35" s="45">
        <v>0</v>
      </c>
      <c r="T35" s="49">
        <v>0.88</v>
      </c>
      <c r="U35" s="43"/>
      <c r="W35"/>
    </row>
    <row r="36" spans="1:23" ht="15" thickBot="1" x14ac:dyDescent="0.4">
      <c r="A36" s="44">
        <v>44104</v>
      </c>
      <c r="B36" s="34" t="s">
        <v>29</v>
      </c>
      <c r="C36" s="50"/>
      <c r="D36" s="45">
        <v>3.573</v>
      </c>
      <c r="E36" s="45">
        <v>1.5880000000000001</v>
      </c>
      <c r="F36" s="45">
        <v>0.152</v>
      </c>
      <c r="G36" s="45">
        <v>0.498</v>
      </c>
      <c r="H36" s="45">
        <v>0</v>
      </c>
      <c r="I36" s="45">
        <v>9.4392499999999995</v>
      </c>
      <c r="J36" s="51">
        <v>0</v>
      </c>
      <c r="K36" s="38">
        <f t="shared" si="0"/>
        <v>15.250249999999999</v>
      </c>
      <c r="L36" s="39">
        <v>0</v>
      </c>
      <c r="M36" s="38">
        <f t="shared" si="1"/>
        <v>15.250249999999999</v>
      </c>
      <c r="N36" s="52">
        <v>0</v>
      </c>
      <c r="O36" s="52">
        <v>0.88</v>
      </c>
      <c r="P36" s="53">
        <f t="shared" si="2"/>
        <v>16.13025</v>
      </c>
      <c r="Q36" s="48">
        <v>2.27</v>
      </c>
      <c r="R36" s="53">
        <f t="shared" si="3"/>
        <v>13.860250000000001</v>
      </c>
      <c r="S36" s="52">
        <v>0</v>
      </c>
      <c r="T36" s="54">
        <v>0.88</v>
      </c>
      <c r="U36" s="43"/>
      <c r="W36"/>
    </row>
    <row r="37" spans="1:23" ht="15.75" customHeight="1" thickBot="1" x14ac:dyDescent="0.4">
      <c r="A37" s="55"/>
      <c r="B37" s="56"/>
      <c r="C37" s="56" t="s">
        <v>35</v>
      </c>
      <c r="D37" s="57">
        <f t="shared" ref="D37:T37" si="4">SUM(D7:D36)</f>
        <v>99.254999999999995</v>
      </c>
      <c r="E37" s="58">
        <f t="shared" si="4"/>
        <v>30.621999999999996</v>
      </c>
      <c r="F37" s="58">
        <f t="shared" si="4"/>
        <v>3.4440000000000004</v>
      </c>
      <c r="G37" s="58">
        <f t="shared" si="4"/>
        <v>7.7305319999999993</v>
      </c>
      <c r="H37" s="58">
        <f t="shared" si="4"/>
        <v>1.56</v>
      </c>
      <c r="I37" s="59">
        <f t="shared" si="4"/>
        <v>255.85724999999996</v>
      </c>
      <c r="J37" s="58">
        <f t="shared" si="4"/>
        <v>0</v>
      </c>
      <c r="K37" s="60">
        <f t="shared" si="4"/>
        <v>398.46878200000003</v>
      </c>
      <c r="L37" s="58">
        <f t="shared" si="4"/>
        <v>0</v>
      </c>
      <c r="M37" s="61">
        <f t="shared" si="4"/>
        <v>398.46878200000003</v>
      </c>
      <c r="N37" s="57">
        <f t="shared" si="4"/>
        <v>0</v>
      </c>
      <c r="O37" s="59">
        <f t="shared" si="4"/>
        <v>16.760000000000002</v>
      </c>
      <c r="P37" s="62">
        <f t="shared" si="4"/>
        <v>415.22878199999991</v>
      </c>
      <c r="Q37" s="63">
        <f t="shared" si="4"/>
        <v>62.13</v>
      </c>
      <c r="R37" s="64">
        <f t="shared" si="4"/>
        <v>353.09878200000003</v>
      </c>
      <c r="S37" s="65">
        <f t="shared" si="4"/>
        <v>0</v>
      </c>
      <c r="T37" s="66">
        <f t="shared" si="4"/>
        <v>16.760000000000002</v>
      </c>
      <c r="U37" s="67"/>
      <c r="W37"/>
    </row>
    <row r="38" spans="1:23" ht="15" thickBot="1" x14ac:dyDescent="0.4">
      <c r="U38" s="3"/>
      <c r="W38"/>
    </row>
    <row r="39" spans="1:23" ht="15" thickBot="1" x14ac:dyDescent="0.4">
      <c r="A39" t="s">
        <v>36</v>
      </c>
      <c r="B39" s="68"/>
      <c r="C39" s="68"/>
      <c r="D39" s="69">
        <f t="shared" ref="D39:K39" si="5">+D37/$P37</f>
        <v>0.23903689797688452</v>
      </c>
      <c r="E39" s="70">
        <f t="shared" si="5"/>
        <v>7.3747296255585681E-2</v>
      </c>
      <c r="F39" s="70">
        <f t="shared" si="5"/>
        <v>8.2942227256298465E-3</v>
      </c>
      <c r="G39" s="70">
        <f t="shared" si="5"/>
        <v>1.8617524447040863E-2</v>
      </c>
      <c r="H39" s="70">
        <f t="shared" si="5"/>
        <v>3.7569649976720554E-3</v>
      </c>
      <c r="I39" s="70">
        <f t="shared" si="5"/>
        <v>0.61618380298117204</v>
      </c>
      <c r="J39" s="70">
        <f t="shared" si="5"/>
        <v>0</v>
      </c>
      <c r="K39" s="70">
        <f t="shared" si="5"/>
        <v>0.95963670938398515</v>
      </c>
      <c r="L39" s="70"/>
      <c r="M39" s="70"/>
      <c r="N39" s="70">
        <f>+N37/$P37</f>
        <v>0</v>
      </c>
      <c r="O39" s="70">
        <f>+O37/$P37</f>
        <v>4.0363290616015159E-2</v>
      </c>
      <c r="P39" s="71">
        <f>+P37/$P37</f>
        <v>1</v>
      </c>
      <c r="R39" s="72">
        <f>1-(T39+S39)</f>
        <v>0.95253452899194646</v>
      </c>
      <c r="T39" s="73">
        <f>+(T37+S37)/R37</f>
        <v>4.7465471008053491E-2</v>
      </c>
      <c r="U39" s="3"/>
      <c r="W39"/>
    </row>
    <row r="40" spans="1:23" x14ac:dyDescent="0.35">
      <c r="A40" s="68"/>
      <c r="B40" s="68"/>
      <c r="C40" s="74"/>
      <c r="E40" s="75"/>
      <c r="F40" s="75"/>
      <c r="G40" s="75"/>
      <c r="H40" s="75"/>
      <c r="I40" s="75"/>
      <c r="J40" s="75"/>
      <c r="K40" s="75"/>
      <c r="L40" s="75"/>
      <c r="M40" s="75"/>
      <c r="N40" s="75"/>
      <c r="R40" t="s">
        <v>37</v>
      </c>
      <c r="T40" t="s">
        <v>38</v>
      </c>
      <c r="U40" s="3"/>
      <c r="W40"/>
    </row>
    <row r="41" spans="1:23" x14ac:dyDescent="0.35">
      <c r="L41" s="76"/>
      <c r="M41" s="76"/>
      <c r="N41" s="76"/>
      <c r="V41" s="3"/>
      <c r="W41"/>
    </row>
    <row r="42" spans="1:23" x14ac:dyDescent="0.35">
      <c r="V42" s="3"/>
      <c r="W42"/>
    </row>
    <row r="43" spans="1:23" x14ac:dyDescent="0.35">
      <c r="P43" s="76"/>
      <c r="V43" s="3"/>
      <c r="W43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Clark</dc:creator>
  <cp:lastModifiedBy>Becca</cp:lastModifiedBy>
  <dcterms:created xsi:type="dcterms:W3CDTF">2020-10-05T21:22:58Z</dcterms:created>
  <dcterms:modified xsi:type="dcterms:W3CDTF">2020-10-05T21:27:55Z</dcterms:modified>
</cp:coreProperties>
</file>