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885"/>
  </bookViews>
  <sheets>
    <sheet name="MAY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M35" i="1"/>
  <c r="P35" i="1" s="1"/>
  <c r="R35" i="1" s="1"/>
  <c r="K35" i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M31" i="1"/>
  <c r="P31" i="1" s="1"/>
  <c r="R31" i="1" s="1"/>
  <c r="K31" i="1"/>
  <c r="K30" i="1"/>
  <c r="M30" i="1" s="1"/>
  <c r="P30" i="1" s="1"/>
  <c r="R30" i="1" s="1"/>
  <c r="R29" i="1"/>
  <c r="K29" i="1"/>
  <c r="M29" i="1" s="1"/>
  <c r="P29" i="1" s="1"/>
  <c r="K28" i="1"/>
  <c r="M28" i="1" s="1"/>
  <c r="P28" i="1" s="1"/>
  <c r="R28" i="1" s="1"/>
  <c r="M27" i="1"/>
  <c r="P27" i="1" s="1"/>
  <c r="R27" i="1" s="1"/>
  <c r="K27" i="1"/>
  <c r="K26" i="1"/>
  <c r="M26" i="1" s="1"/>
  <c r="P26" i="1" s="1"/>
  <c r="R26" i="1" s="1"/>
  <c r="R25" i="1"/>
  <c r="K25" i="1"/>
  <c r="M25" i="1" s="1"/>
  <c r="P25" i="1" s="1"/>
  <c r="K24" i="1"/>
  <c r="M24" i="1" s="1"/>
  <c r="P24" i="1" s="1"/>
  <c r="R24" i="1" s="1"/>
  <c r="M23" i="1"/>
  <c r="P23" i="1" s="1"/>
  <c r="R23" i="1" s="1"/>
  <c r="K23" i="1"/>
  <c r="K22" i="1"/>
  <c r="M22" i="1" s="1"/>
  <c r="P22" i="1" s="1"/>
  <c r="R22" i="1" s="1"/>
  <c r="R21" i="1"/>
  <c r="K21" i="1"/>
  <c r="M21" i="1" s="1"/>
  <c r="P21" i="1" s="1"/>
  <c r="K20" i="1"/>
  <c r="M20" i="1" s="1"/>
  <c r="P20" i="1" s="1"/>
  <c r="R20" i="1" s="1"/>
  <c r="M19" i="1"/>
  <c r="P19" i="1" s="1"/>
  <c r="R19" i="1" s="1"/>
  <c r="K19" i="1"/>
  <c r="K18" i="1"/>
  <c r="M18" i="1" s="1"/>
  <c r="P18" i="1" s="1"/>
  <c r="R18" i="1" s="1"/>
  <c r="R17" i="1"/>
  <c r="K17" i="1"/>
  <c r="M17" i="1" s="1"/>
  <c r="P17" i="1" s="1"/>
  <c r="K16" i="1"/>
  <c r="M16" i="1" s="1"/>
  <c r="P16" i="1" s="1"/>
  <c r="R16" i="1" s="1"/>
  <c r="M15" i="1"/>
  <c r="P15" i="1" s="1"/>
  <c r="R15" i="1" s="1"/>
  <c r="K15" i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M11" i="1"/>
  <c r="P11" i="1" s="1"/>
  <c r="R11" i="1" s="1"/>
  <c r="K11" i="1"/>
  <c r="K10" i="1"/>
  <c r="M10" i="1" s="1"/>
  <c r="P10" i="1" s="1"/>
  <c r="R10" i="1" s="1"/>
  <c r="K9" i="1"/>
  <c r="M9" i="1" s="1"/>
  <c r="P9" i="1" s="1"/>
  <c r="R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K8" i="1"/>
  <c r="A8" i="1"/>
  <c r="P7" i="1"/>
  <c r="M7" i="1"/>
  <c r="K7" i="1"/>
  <c r="R7" i="1" l="1"/>
  <c r="P38" i="1"/>
  <c r="I40" i="1" s="1"/>
  <c r="E40" i="1"/>
  <c r="K38" i="1"/>
  <c r="K40" i="1" s="1"/>
  <c r="G40" i="1"/>
  <c r="M38" i="1"/>
  <c r="M8" i="1"/>
  <c r="P8" i="1" s="1"/>
  <c r="R8" i="1" s="1"/>
  <c r="D40" i="1"/>
  <c r="H40" i="1"/>
  <c r="P40" i="1" l="1"/>
  <c r="J40" i="1"/>
  <c r="F40" i="1"/>
  <c r="N40" i="1"/>
  <c r="O40" i="1"/>
  <c r="R38" i="1"/>
  <c r="T40" i="1" s="1"/>
  <c r="R40" i="1" s="1"/>
</calcChain>
</file>

<file path=xl/sharedStrings.xml><?xml version="1.0" encoding="utf-8"?>
<sst xmlns="http://schemas.openxmlformats.org/spreadsheetml/2006/main" count="69" uniqueCount="39">
  <si>
    <t>ECCV WATER OPERATIONS ACCOUNTING</t>
  </si>
  <si>
    <t>Daily Production</t>
  </si>
  <si>
    <t>Month</t>
  </si>
  <si>
    <t>May</t>
  </si>
  <si>
    <t>Water In From Wise</t>
  </si>
  <si>
    <t>ACWWA - Western</t>
  </si>
  <si>
    <t>Zone 1 Arap</t>
  </si>
  <si>
    <t>Zone 1 Lar</t>
  </si>
  <si>
    <t>Zone 2 Arap</t>
  </si>
  <si>
    <t>Zone 2 Lar</t>
  </si>
  <si>
    <t>Northern Plant Pumping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</si>
  <si>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</si>
  <si>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</si>
  <si>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</si>
  <si>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</si>
  <si>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</si>
  <si>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</si>
  <si>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</si>
  <si>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>Date</t>
  </si>
  <si>
    <t>Day</t>
  </si>
  <si>
    <t>Zone 2 Conn</t>
  </si>
  <si>
    <t>Wells</t>
  </si>
  <si>
    <t>HSPS</t>
  </si>
  <si>
    <t>by ECCV</t>
  </si>
  <si>
    <t>A-7</t>
  </si>
  <si>
    <t xml:space="preserve"> </t>
  </si>
  <si>
    <t>West</t>
  </si>
  <si>
    <t>North</t>
  </si>
  <si>
    <t>Wed</t>
  </si>
  <si>
    <t>Thu</t>
  </si>
  <si>
    <t>Fri</t>
  </si>
  <si>
    <t>Sat</t>
  </si>
  <si>
    <t>Sun</t>
  </si>
  <si>
    <t>Mon</t>
  </si>
  <si>
    <t>Tue</t>
  </si>
  <si>
    <t>MONTHLY TOTALS</t>
  </si>
  <si>
    <t>ALL UNITS OF MG</t>
  </si>
  <si>
    <t>exclusive of Denver</t>
  </si>
  <si>
    <t>Denver % of ECCV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</si>
</sst>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96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164" fontId="8" fillId="3" borderId="25" xfId="3" applyNumberFormat="1" applyFont="1" applyFill="1" applyBorder="1" applyProtection="1">
      <protection locked="0"/>
    </xf>
    <xf numFmtId="164" fontId="8" fillId="8" borderId="25" xfId="3" applyNumberFormat="1" applyFont="1" applyFill="1" applyBorder="1" applyProtection="1">
      <protection locked="0"/>
    </xf>
    <xf numFmtId="164" fontId="0" fillId="10" borderId="25" xfId="0" applyNumberFormat="1" applyFill="1" applyBorder="1" applyAlignment="1">
      <alignment horizontal="right"/>
    </xf>
    <xf numFmtId="164" fontId="3" fillId="4" borderId="25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5" fontId="0" fillId="8" borderId="25" xfId="1" applyNumberFormat="1" applyFont="1" applyFill="1" applyBorder="1" applyProtection="1">
      <protection locked="0"/>
    </xf>
    <xf numFmtId="164" fontId="8" fillId="3" borderId="26" xfId="3" applyNumberFormat="1" applyFont="1" applyFill="1" applyBorder="1" applyProtection="1">
      <protection locked="0"/>
    </xf>
    <xf numFmtId="14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164" fontId="8" fillId="3" borderId="28" xfId="3" applyNumberFormat="1" applyFont="1" applyFill="1" applyBorder="1" applyProtection="1">
      <protection locked="0"/>
    </xf>
    <xf numFmtId="164" fontId="8" fillId="8" borderId="28" xfId="3" applyNumberFormat="1" applyFont="1" applyFill="1" applyBorder="1" applyProtection="1">
      <protection locked="0"/>
    </xf>
    <xf numFmtId="164" fontId="0" fillId="10" borderId="28" xfId="0" applyNumberFormat="1" applyFill="1" applyBorder="1" applyAlignment="1">
      <alignment horizontal="right"/>
    </xf>
    <xf numFmtId="164" fontId="3" fillId="4" borderId="28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5" fontId="0" fillId="8" borderId="28" xfId="1" applyNumberFormat="1" applyFont="1" applyFill="1" applyBorder="1" applyProtection="1">
      <protection locked="0"/>
    </xf>
    <xf numFmtId="164" fontId="8" fillId="3" borderId="29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33" xfId="0" applyNumberFormat="1" applyFont="1" applyFill="1" applyBorder="1"/>
    <xf numFmtId="164" fontId="8" fillId="12" borderId="6" xfId="0" applyNumberFormat="1" applyFont="1" applyFill="1" applyBorder="1"/>
    <xf numFmtId="164" fontId="8" fillId="9" borderId="34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4" xfId="0" applyNumberFormat="1" applyFont="1" applyFill="1" applyBorder="1" applyProtection="1"/>
    <xf numFmtId="164" fontId="8" fillId="12" borderId="34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7" borderId="37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7" zoomScale="87" zoomScaleNormal="87" workbookViewId="0">
      <selection activeCell="Z18" sqref="Z18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2" width="8.42578125" customWidth="1"/>
    <col min="13" max="13" width="11" customWidth="1"/>
    <col min="14" max="15" width="9.28515625" bestFit="1" customWidth="1"/>
    <col min="16" max="16" width="10.7109375" customWidth="1"/>
    <col min="17" max="17" width="10.42578125" customWidth="1"/>
    <col min="18" max="18" width="11.85546875" customWidth="1"/>
    <col min="19" max="20" width="9.28515625" bestFit="1" customWidth="1"/>
    <col min="21" max="21" width="14.42578125" style="5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27" thickBot="1" x14ac:dyDescent="0.3">
      <c r="A2" s="6"/>
      <c r="B2" s="7"/>
      <c r="C2" s="7"/>
      <c r="D2" s="7"/>
      <c r="E2" s="7"/>
      <c r="F2" s="7"/>
      <c r="G2" s="7"/>
      <c r="H2" s="7"/>
      <c r="I2" s="8"/>
      <c r="J2" s="4"/>
      <c r="K2" s="9"/>
      <c r="L2" s="9"/>
      <c r="M2" s="9"/>
      <c r="N2" s="9"/>
      <c r="O2" s="9"/>
      <c r="P2" s="9"/>
      <c r="Q2" s="9"/>
      <c r="R2" s="9"/>
      <c r="S2" s="9"/>
      <c r="T2" s="4"/>
      <c r="U2"/>
    </row>
    <row r="3" spans="1:21" ht="27" thickBot="1" x14ac:dyDescent="0.3">
      <c r="A3" s="10"/>
      <c r="B3" s="11"/>
      <c r="C3" s="11"/>
      <c r="D3" s="12">
        <v>2019</v>
      </c>
      <c r="E3" s="12"/>
      <c r="F3" s="12"/>
      <c r="G3" s="12"/>
      <c r="H3" s="12"/>
      <c r="I3" s="13"/>
      <c r="J3" s="4"/>
      <c r="K3" s="9"/>
      <c r="L3" s="9"/>
      <c r="M3" s="9"/>
      <c r="N3" s="9"/>
      <c r="O3" s="9"/>
      <c r="P3" s="9"/>
      <c r="Q3" s="9"/>
      <c r="R3" s="9"/>
      <c r="S3" s="9"/>
      <c r="T3" s="4"/>
    </row>
    <row r="4" spans="1:21" ht="16.5" customHeight="1" thickBot="1" x14ac:dyDescent="0.3">
      <c r="A4" s="14"/>
      <c r="B4" s="15"/>
      <c r="C4" s="16"/>
      <c r="D4" s="17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20"/>
      <c r="Q4" s="20"/>
      <c r="R4" s="20"/>
      <c r="S4" s="21"/>
      <c r="T4" s="22"/>
      <c r="U4"/>
    </row>
    <row r="5" spans="1:21" ht="58.5" customHeight="1" thickBot="1" x14ac:dyDescent="0.45">
      <c r="A5" s="23" t="s">
        <v>2</v>
      </c>
      <c r="B5" s="24" t="s">
        <v>3</v>
      </c>
      <c r="C5" s="25"/>
      <c r="D5" s="26" t="s">
        <v>4</v>
      </c>
      <c r="E5" s="26" t="s">
        <v>5</v>
      </c>
      <c r="F5" s="27" t="s">
        <v>6</v>
      </c>
      <c r="G5" s="27" t="s">
        <v>7</v>
      </c>
      <c r="H5" s="27" t="s">
        <v>8</v>
      </c>
      <c r="I5" s="27" t="s">
        <v>9</v>
      </c>
      <c r="J5" s="28" t="s">
        <v>10</v>
      </c>
      <c r="K5" s="29" t="s">
        <v>11</v>
      </c>
      <c r="L5" s="30" t="s">
        <v>12</v>
      </c>
      <c r="M5" s="29" t="s">
        <v>13</v>
      </c>
      <c r="N5" s="31" t="s">
        <v>14</v>
      </c>
      <c r="O5" s="32"/>
      <c r="P5" s="33" t="s">
        <v>15</v>
      </c>
      <c r="Q5" s="34" t="s">
        <v>16</v>
      </c>
      <c r="R5" s="35" t="s">
        <v>17</v>
      </c>
      <c r="S5" s="31" t="s">
        <v>14</v>
      </c>
      <c r="T5" s="32"/>
    </row>
    <row r="6" spans="1:21" ht="15.75" customHeight="1" thickBot="1" x14ac:dyDescent="0.3">
      <c r="A6" s="36" t="s">
        <v>18</v>
      </c>
      <c r="B6" s="37" t="s">
        <v>19</v>
      </c>
      <c r="C6" s="37"/>
      <c r="D6" s="38" t="s">
        <v>20</v>
      </c>
      <c r="E6" s="38"/>
      <c r="F6" s="38" t="s">
        <v>21</v>
      </c>
      <c r="G6" s="38" t="s">
        <v>21</v>
      </c>
      <c r="H6" s="38" t="s">
        <v>21</v>
      </c>
      <c r="I6" s="38" t="s">
        <v>21</v>
      </c>
      <c r="J6" s="39" t="s">
        <v>22</v>
      </c>
      <c r="K6" s="40" t="s">
        <v>23</v>
      </c>
      <c r="L6" s="39" t="s">
        <v>24</v>
      </c>
      <c r="M6" s="39" t="s">
        <v>25</v>
      </c>
      <c r="N6" s="41" t="s">
        <v>26</v>
      </c>
      <c r="O6" s="42" t="s">
        <v>27</v>
      </c>
      <c r="P6" s="43"/>
      <c r="Q6" s="44"/>
      <c r="R6" s="45"/>
      <c r="S6" s="41" t="s">
        <v>26</v>
      </c>
      <c r="T6" s="42" t="s">
        <v>27</v>
      </c>
      <c r="U6" s="46"/>
    </row>
    <row r="7" spans="1:21" x14ac:dyDescent="0.25">
      <c r="A7" s="47">
        <v>43586</v>
      </c>
      <c r="B7" s="48" t="s">
        <v>28</v>
      </c>
      <c r="C7" s="48"/>
      <c r="D7" s="49">
        <v>-0.41399999999999998</v>
      </c>
      <c r="E7" s="50">
        <v>0</v>
      </c>
      <c r="F7" s="49">
        <v>0</v>
      </c>
      <c r="G7" s="49">
        <v>0</v>
      </c>
      <c r="H7" s="49">
        <v>0</v>
      </c>
      <c r="I7" s="49">
        <v>0</v>
      </c>
      <c r="J7" s="49">
        <v>10.138</v>
      </c>
      <c r="K7" s="51">
        <f t="shared" ref="K7:K37" si="0">SUM(D7:J7)</f>
        <v>9.7240000000000002</v>
      </c>
      <c r="L7" s="52">
        <v>0</v>
      </c>
      <c r="M7" s="51">
        <f t="shared" ref="M7:M37" si="1">+K7-L7</f>
        <v>9.7240000000000002</v>
      </c>
      <c r="N7" s="49">
        <v>0.41399999999999998</v>
      </c>
      <c r="O7" s="49">
        <v>0</v>
      </c>
      <c r="P7" s="53">
        <f t="shared" ref="P7:P37" si="2">SUM(M7:O7)</f>
        <v>10.138</v>
      </c>
      <c r="Q7" s="54">
        <v>0.86</v>
      </c>
      <c r="R7" s="53">
        <f t="shared" ref="R7:R37" si="3">+P7-Q7</f>
        <v>9.2780000000000005</v>
      </c>
      <c r="S7" s="49">
        <v>0.41399999999999998</v>
      </c>
      <c r="T7" s="55">
        <v>0</v>
      </c>
      <c r="U7" s="56"/>
    </row>
    <row r="8" spans="1:21" x14ac:dyDescent="0.25">
      <c r="A8" s="57">
        <f>1+A7</f>
        <v>43587</v>
      </c>
      <c r="B8" s="58" t="s">
        <v>29</v>
      </c>
      <c r="C8" s="58"/>
      <c r="D8" s="59">
        <v>0.39999999999999997</v>
      </c>
      <c r="E8" s="60">
        <v>0</v>
      </c>
      <c r="F8" s="59">
        <v>0</v>
      </c>
      <c r="G8" s="59">
        <v>0</v>
      </c>
      <c r="H8" s="59">
        <v>0</v>
      </c>
      <c r="I8" s="59">
        <v>0</v>
      </c>
      <c r="J8" s="59">
        <v>5.8090000000000002</v>
      </c>
      <c r="K8" s="61">
        <f t="shared" si="0"/>
        <v>6.2090000000000005</v>
      </c>
      <c r="L8" s="62">
        <v>0</v>
      </c>
      <c r="M8" s="61">
        <f t="shared" si="1"/>
        <v>6.2090000000000005</v>
      </c>
      <c r="N8" s="59">
        <v>0.41299999999999998</v>
      </c>
      <c r="O8" s="59">
        <v>0</v>
      </c>
      <c r="P8" s="63">
        <f t="shared" si="2"/>
        <v>6.6220000000000008</v>
      </c>
      <c r="Q8" s="64">
        <v>0.86</v>
      </c>
      <c r="R8" s="63">
        <f t="shared" si="3"/>
        <v>5.7620000000000005</v>
      </c>
      <c r="S8" s="59">
        <v>0.41299999999999998</v>
      </c>
      <c r="T8" s="65">
        <v>0</v>
      </c>
      <c r="U8" s="56"/>
    </row>
    <row r="9" spans="1:21" x14ac:dyDescent="0.25">
      <c r="A9" s="57">
        <f t="shared" ref="A9:A37" si="4">1+A8</f>
        <v>43588</v>
      </c>
      <c r="B9" s="58" t="s">
        <v>30</v>
      </c>
      <c r="C9" s="58"/>
      <c r="D9" s="59">
        <v>0.96599999999999997</v>
      </c>
      <c r="E9" s="60">
        <v>0</v>
      </c>
      <c r="F9" s="59">
        <v>0</v>
      </c>
      <c r="G9" s="59">
        <v>0</v>
      </c>
      <c r="H9" s="59">
        <v>0</v>
      </c>
      <c r="I9" s="59">
        <v>0</v>
      </c>
      <c r="J9" s="59">
        <v>3.7879999999999998</v>
      </c>
      <c r="K9" s="61">
        <f t="shared" si="0"/>
        <v>4.7539999999999996</v>
      </c>
      <c r="L9" s="62">
        <v>0</v>
      </c>
      <c r="M9" s="61">
        <f t="shared" si="1"/>
        <v>4.7539999999999996</v>
      </c>
      <c r="N9" s="59">
        <v>0.41199999999999998</v>
      </c>
      <c r="O9" s="59">
        <v>0</v>
      </c>
      <c r="P9" s="63">
        <f t="shared" si="2"/>
        <v>5.1659999999999995</v>
      </c>
      <c r="Q9" s="64">
        <v>0.87</v>
      </c>
      <c r="R9" s="63">
        <f t="shared" si="3"/>
        <v>4.2959999999999994</v>
      </c>
      <c r="S9" s="59">
        <v>0.41199999999999998</v>
      </c>
      <c r="T9" s="65">
        <v>0</v>
      </c>
      <c r="U9" s="56"/>
    </row>
    <row r="10" spans="1:21" x14ac:dyDescent="0.25">
      <c r="A10" s="57">
        <f t="shared" si="4"/>
        <v>43589</v>
      </c>
      <c r="B10" s="58" t="s">
        <v>31</v>
      </c>
      <c r="C10" s="58"/>
      <c r="D10" s="59">
        <v>0.9870000000000001</v>
      </c>
      <c r="E10" s="60">
        <v>0</v>
      </c>
      <c r="F10" s="59">
        <v>0</v>
      </c>
      <c r="G10" s="59">
        <v>0</v>
      </c>
      <c r="H10" s="59">
        <v>0</v>
      </c>
      <c r="I10" s="59">
        <v>0</v>
      </c>
      <c r="J10" s="59">
        <v>4.7350000000000003</v>
      </c>
      <c r="K10" s="61">
        <f t="shared" si="0"/>
        <v>5.7220000000000004</v>
      </c>
      <c r="L10" s="62">
        <v>0</v>
      </c>
      <c r="M10" s="61">
        <f t="shared" si="1"/>
        <v>5.7220000000000004</v>
      </c>
      <c r="N10" s="59">
        <v>0.41199999999999998</v>
      </c>
      <c r="O10" s="59">
        <v>1.2999999999999999E-3</v>
      </c>
      <c r="P10" s="63">
        <f t="shared" si="2"/>
        <v>6.1353</v>
      </c>
      <c r="Q10" s="64">
        <v>0.8</v>
      </c>
      <c r="R10" s="63">
        <f t="shared" si="3"/>
        <v>5.3353000000000002</v>
      </c>
      <c r="S10" s="59">
        <v>0.41199999999999998</v>
      </c>
      <c r="T10" s="65">
        <v>1.2999999999999999E-3</v>
      </c>
      <c r="U10" s="56"/>
    </row>
    <row r="11" spans="1:21" x14ac:dyDescent="0.25">
      <c r="A11" s="57">
        <f t="shared" si="4"/>
        <v>43590</v>
      </c>
      <c r="B11" s="58" t="s">
        <v>32</v>
      </c>
      <c r="C11" s="58"/>
      <c r="D11" s="59">
        <v>0.93799999999999994</v>
      </c>
      <c r="E11" s="60">
        <v>0</v>
      </c>
      <c r="F11" s="59">
        <v>0</v>
      </c>
      <c r="G11" s="59">
        <v>0</v>
      </c>
      <c r="H11" s="59">
        <v>0</v>
      </c>
      <c r="I11" s="59">
        <v>0</v>
      </c>
      <c r="J11" s="59">
        <v>4.5679999999999996</v>
      </c>
      <c r="K11" s="61">
        <f t="shared" si="0"/>
        <v>5.5059999999999993</v>
      </c>
      <c r="L11" s="62">
        <v>0</v>
      </c>
      <c r="M11" s="61">
        <f t="shared" si="1"/>
        <v>5.5059999999999993</v>
      </c>
      <c r="N11" s="59">
        <v>0.41099999999999998</v>
      </c>
      <c r="O11" s="59">
        <v>0</v>
      </c>
      <c r="P11" s="63">
        <f t="shared" si="2"/>
        <v>5.9169999999999989</v>
      </c>
      <c r="Q11" s="64">
        <v>0.81</v>
      </c>
      <c r="R11" s="63">
        <f t="shared" si="3"/>
        <v>5.1069999999999993</v>
      </c>
      <c r="S11" s="59">
        <v>0.41099999999999998</v>
      </c>
      <c r="T11" s="65">
        <v>0</v>
      </c>
      <c r="U11" s="56"/>
    </row>
    <row r="12" spans="1:21" x14ac:dyDescent="0.25">
      <c r="A12" s="57">
        <f t="shared" si="4"/>
        <v>43591</v>
      </c>
      <c r="B12" s="58" t="s">
        <v>33</v>
      </c>
      <c r="C12" s="58"/>
      <c r="D12" s="59">
        <v>0.96300000000000008</v>
      </c>
      <c r="E12" s="60">
        <v>0</v>
      </c>
      <c r="F12" s="59">
        <v>3.5000000000000003E-2</v>
      </c>
      <c r="G12" s="59">
        <v>0</v>
      </c>
      <c r="H12" s="59">
        <v>0</v>
      </c>
      <c r="I12" s="59">
        <v>0</v>
      </c>
      <c r="J12" s="59">
        <v>4.8520000000000003</v>
      </c>
      <c r="K12" s="61">
        <f t="shared" si="0"/>
        <v>5.8500000000000005</v>
      </c>
      <c r="L12" s="62">
        <v>0</v>
      </c>
      <c r="M12" s="61">
        <f t="shared" si="1"/>
        <v>5.8500000000000005</v>
      </c>
      <c r="N12" s="59">
        <v>0.41099999999999998</v>
      </c>
      <c r="O12" s="59">
        <v>1E-3</v>
      </c>
      <c r="P12" s="63">
        <f t="shared" si="2"/>
        <v>6.2620000000000005</v>
      </c>
      <c r="Q12" s="64">
        <v>0.86</v>
      </c>
      <c r="R12" s="63">
        <f t="shared" si="3"/>
        <v>5.4020000000000001</v>
      </c>
      <c r="S12" s="59">
        <v>0.41099999999999998</v>
      </c>
      <c r="T12" s="65">
        <v>1E-3</v>
      </c>
      <c r="U12" s="56"/>
    </row>
    <row r="13" spans="1:21" x14ac:dyDescent="0.25">
      <c r="A13" s="57">
        <f t="shared" si="4"/>
        <v>43592</v>
      </c>
      <c r="B13" s="58" t="s">
        <v>34</v>
      </c>
      <c r="C13" s="58"/>
      <c r="D13" s="59">
        <v>0.71300000000000008</v>
      </c>
      <c r="E13" s="60">
        <v>0</v>
      </c>
      <c r="F13" s="59">
        <v>0</v>
      </c>
      <c r="G13" s="59">
        <v>0</v>
      </c>
      <c r="H13" s="59">
        <v>0</v>
      </c>
      <c r="I13" s="59">
        <v>0</v>
      </c>
      <c r="J13" s="59">
        <v>8.16</v>
      </c>
      <c r="K13" s="61">
        <f t="shared" si="0"/>
        <v>8.8730000000000011</v>
      </c>
      <c r="L13" s="62">
        <v>0</v>
      </c>
      <c r="M13" s="61">
        <f t="shared" si="1"/>
        <v>8.8730000000000011</v>
      </c>
      <c r="N13" s="59">
        <v>0.41099999999999998</v>
      </c>
      <c r="O13" s="59">
        <v>0</v>
      </c>
      <c r="P13" s="63">
        <f t="shared" si="2"/>
        <v>9.2840000000000007</v>
      </c>
      <c r="Q13" s="64">
        <v>0.84</v>
      </c>
      <c r="R13" s="63">
        <f t="shared" si="3"/>
        <v>8.4440000000000008</v>
      </c>
      <c r="S13" s="59">
        <v>0.41099999999999998</v>
      </c>
      <c r="T13" s="65">
        <v>0</v>
      </c>
      <c r="U13" s="56"/>
    </row>
    <row r="14" spans="1:21" x14ac:dyDescent="0.25">
      <c r="A14" s="57">
        <f t="shared" si="4"/>
        <v>43593</v>
      </c>
      <c r="B14" s="58" t="s">
        <v>28</v>
      </c>
      <c r="C14" s="58"/>
      <c r="D14" s="59">
        <v>0.47700000000000004</v>
      </c>
      <c r="E14" s="60">
        <v>0</v>
      </c>
      <c r="F14" s="59">
        <v>0</v>
      </c>
      <c r="G14" s="59">
        <v>0</v>
      </c>
      <c r="H14" s="59">
        <v>0</v>
      </c>
      <c r="I14" s="59">
        <v>0</v>
      </c>
      <c r="J14" s="59">
        <v>10.185</v>
      </c>
      <c r="K14" s="61">
        <f t="shared" si="0"/>
        <v>10.662000000000001</v>
      </c>
      <c r="L14" s="62">
        <v>0</v>
      </c>
      <c r="M14" s="61">
        <f t="shared" si="1"/>
        <v>10.662000000000001</v>
      </c>
      <c r="N14" s="59">
        <v>0.41099999999999998</v>
      </c>
      <c r="O14" s="59">
        <v>0</v>
      </c>
      <c r="P14" s="63">
        <f t="shared" si="2"/>
        <v>11.073</v>
      </c>
      <c r="Q14" s="64">
        <v>0.84</v>
      </c>
      <c r="R14" s="63">
        <f t="shared" si="3"/>
        <v>10.233000000000001</v>
      </c>
      <c r="S14" s="59">
        <v>0.41099999999999998</v>
      </c>
      <c r="T14" s="65">
        <v>0</v>
      </c>
      <c r="U14" s="56"/>
    </row>
    <row r="15" spans="1:21" x14ac:dyDescent="0.25">
      <c r="A15" s="57">
        <f t="shared" si="4"/>
        <v>43594</v>
      </c>
      <c r="B15" s="58" t="s">
        <v>29</v>
      </c>
      <c r="C15" s="58"/>
      <c r="D15" s="59">
        <v>0.21199999999999997</v>
      </c>
      <c r="E15" s="60">
        <v>0</v>
      </c>
      <c r="F15" s="59">
        <v>0</v>
      </c>
      <c r="G15" s="59">
        <v>0</v>
      </c>
      <c r="H15" s="59">
        <v>0</v>
      </c>
      <c r="I15" s="59">
        <v>0</v>
      </c>
      <c r="J15" s="59">
        <v>6.9530000000000003</v>
      </c>
      <c r="K15" s="61">
        <f t="shared" si="0"/>
        <v>7.165</v>
      </c>
      <c r="L15" s="62">
        <v>0</v>
      </c>
      <c r="M15" s="61">
        <f t="shared" si="1"/>
        <v>7.165</v>
      </c>
      <c r="N15" s="59">
        <v>0.40500000000000003</v>
      </c>
      <c r="O15" s="59">
        <v>6.5000000000000002E-2</v>
      </c>
      <c r="P15" s="63">
        <f t="shared" si="2"/>
        <v>7.6350000000000007</v>
      </c>
      <c r="Q15" s="64">
        <v>0.87</v>
      </c>
      <c r="R15" s="63">
        <f t="shared" si="3"/>
        <v>6.7650000000000006</v>
      </c>
      <c r="S15" s="59">
        <v>0.40500000000000003</v>
      </c>
      <c r="T15" s="65">
        <v>6.5000000000000002E-2</v>
      </c>
      <c r="U15" s="56"/>
    </row>
    <row r="16" spans="1:21" x14ac:dyDescent="0.25">
      <c r="A16" s="57">
        <f t="shared" si="4"/>
        <v>43595</v>
      </c>
      <c r="B16" s="58" t="s">
        <v>30</v>
      </c>
      <c r="C16" s="58"/>
      <c r="D16" s="59">
        <v>-0.41</v>
      </c>
      <c r="E16" s="60">
        <v>0</v>
      </c>
      <c r="F16" s="59">
        <v>0</v>
      </c>
      <c r="G16" s="59">
        <v>0</v>
      </c>
      <c r="H16" s="59">
        <v>0</v>
      </c>
      <c r="I16" s="59">
        <v>0</v>
      </c>
      <c r="J16" s="59">
        <v>4.9139999999999997</v>
      </c>
      <c r="K16" s="61">
        <f t="shared" si="0"/>
        <v>4.5039999999999996</v>
      </c>
      <c r="L16" s="62">
        <v>0</v>
      </c>
      <c r="M16" s="61">
        <f t="shared" si="1"/>
        <v>4.5039999999999996</v>
      </c>
      <c r="N16" s="59">
        <v>0.41</v>
      </c>
      <c r="O16" s="59">
        <v>0</v>
      </c>
      <c r="P16" s="63">
        <f t="shared" si="2"/>
        <v>4.9139999999999997</v>
      </c>
      <c r="Q16" s="64">
        <v>0.87</v>
      </c>
      <c r="R16" s="63">
        <f t="shared" si="3"/>
        <v>4.0439999999999996</v>
      </c>
      <c r="S16" s="59">
        <v>0.41</v>
      </c>
      <c r="T16" s="65">
        <v>0</v>
      </c>
      <c r="U16" s="56"/>
    </row>
    <row r="17" spans="1:21" x14ac:dyDescent="0.25">
      <c r="A17" s="57">
        <f t="shared" si="4"/>
        <v>43596</v>
      </c>
      <c r="B17" s="58" t="s">
        <v>31</v>
      </c>
      <c r="C17" s="58"/>
      <c r="D17" s="59">
        <v>0.15599999999999997</v>
      </c>
      <c r="E17" s="60">
        <v>0</v>
      </c>
      <c r="F17" s="59">
        <v>0</v>
      </c>
      <c r="G17" s="59">
        <v>0</v>
      </c>
      <c r="H17" s="59">
        <v>0</v>
      </c>
      <c r="I17" s="59">
        <v>0</v>
      </c>
      <c r="J17" s="59">
        <v>4.7089999999999996</v>
      </c>
      <c r="K17" s="61">
        <f t="shared" si="0"/>
        <v>4.8649999999999993</v>
      </c>
      <c r="L17" s="62">
        <v>0</v>
      </c>
      <c r="M17" s="61">
        <f t="shared" si="1"/>
        <v>4.8649999999999993</v>
      </c>
      <c r="N17" s="59">
        <v>0.41</v>
      </c>
      <c r="O17" s="59">
        <v>0</v>
      </c>
      <c r="P17" s="63">
        <f t="shared" si="2"/>
        <v>5.2749999999999995</v>
      </c>
      <c r="Q17" s="64">
        <v>0.84</v>
      </c>
      <c r="R17" s="63">
        <f t="shared" si="3"/>
        <v>4.4349999999999996</v>
      </c>
      <c r="S17" s="59">
        <v>0.41</v>
      </c>
      <c r="T17" s="65">
        <v>0</v>
      </c>
      <c r="U17" s="56"/>
    </row>
    <row r="18" spans="1:21" x14ac:dyDescent="0.25">
      <c r="A18" s="57">
        <f t="shared" si="4"/>
        <v>43597</v>
      </c>
      <c r="B18" s="58" t="s">
        <v>32</v>
      </c>
      <c r="C18" s="58"/>
      <c r="D18" s="59">
        <v>0.78400000000000003</v>
      </c>
      <c r="E18" s="60">
        <v>0</v>
      </c>
      <c r="F18" s="59">
        <v>0</v>
      </c>
      <c r="G18" s="59">
        <v>0</v>
      </c>
      <c r="H18" s="59">
        <v>0</v>
      </c>
      <c r="I18" s="59">
        <v>0</v>
      </c>
      <c r="J18" s="59">
        <v>4.7910000000000004</v>
      </c>
      <c r="K18" s="61">
        <f t="shared" si="0"/>
        <v>5.5750000000000002</v>
      </c>
      <c r="L18" s="62">
        <v>0</v>
      </c>
      <c r="M18" s="61">
        <f t="shared" si="1"/>
        <v>5.5750000000000002</v>
      </c>
      <c r="N18" s="59">
        <v>0.40899999999999997</v>
      </c>
      <c r="O18" s="59">
        <v>0</v>
      </c>
      <c r="P18" s="63">
        <f t="shared" si="2"/>
        <v>5.984</v>
      </c>
      <c r="Q18" s="64">
        <v>0.81</v>
      </c>
      <c r="R18" s="63">
        <f t="shared" si="3"/>
        <v>5.1739999999999995</v>
      </c>
      <c r="S18" s="59">
        <v>0.40899999999999997</v>
      </c>
      <c r="T18" s="65">
        <v>0</v>
      </c>
      <c r="U18" s="56"/>
    </row>
    <row r="19" spans="1:21" x14ac:dyDescent="0.25">
      <c r="A19" s="57">
        <f t="shared" si="4"/>
        <v>43598</v>
      </c>
      <c r="B19" s="58" t="s">
        <v>33</v>
      </c>
      <c r="C19" s="58"/>
      <c r="D19" s="59">
        <v>0.78899999999999992</v>
      </c>
      <c r="E19" s="60">
        <v>0</v>
      </c>
      <c r="F19" s="59">
        <v>0</v>
      </c>
      <c r="G19" s="59">
        <v>0</v>
      </c>
      <c r="H19" s="59">
        <v>0</v>
      </c>
      <c r="I19" s="59">
        <v>0</v>
      </c>
      <c r="J19" s="59">
        <v>4.681</v>
      </c>
      <c r="K19" s="61">
        <f t="shared" si="0"/>
        <v>5.47</v>
      </c>
      <c r="L19" s="62">
        <v>0</v>
      </c>
      <c r="M19" s="61">
        <f t="shared" si="1"/>
        <v>5.47</v>
      </c>
      <c r="N19" s="59">
        <v>0.40899999999999997</v>
      </c>
      <c r="O19" s="59">
        <v>0</v>
      </c>
      <c r="P19" s="63">
        <f t="shared" si="2"/>
        <v>5.8789999999999996</v>
      </c>
      <c r="Q19" s="64">
        <v>0.86</v>
      </c>
      <c r="R19" s="63">
        <f t="shared" si="3"/>
        <v>5.0189999999999992</v>
      </c>
      <c r="S19" s="59">
        <v>0.40899999999999997</v>
      </c>
      <c r="T19" s="65">
        <v>0</v>
      </c>
      <c r="U19" s="56"/>
    </row>
    <row r="20" spans="1:21" x14ac:dyDescent="0.25">
      <c r="A20" s="57">
        <f t="shared" si="4"/>
        <v>43599</v>
      </c>
      <c r="B20" s="58" t="s">
        <v>34</v>
      </c>
      <c r="C20" s="58"/>
      <c r="D20" s="59">
        <v>0.92299999999999993</v>
      </c>
      <c r="E20" s="60">
        <v>0</v>
      </c>
      <c r="F20" s="59">
        <v>2E-3</v>
      </c>
      <c r="G20" s="59">
        <v>0</v>
      </c>
      <c r="H20" s="59">
        <v>0</v>
      </c>
      <c r="I20" s="59">
        <v>0</v>
      </c>
      <c r="J20" s="59">
        <v>8.266</v>
      </c>
      <c r="K20" s="61">
        <f t="shared" si="0"/>
        <v>9.1910000000000007</v>
      </c>
      <c r="L20" s="62">
        <v>0</v>
      </c>
      <c r="M20" s="61">
        <f t="shared" si="1"/>
        <v>9.1910000000000007</v>
      </c>
      <c r="N20" s="59">
        <v>0.27100000000000002</v>
      </c>
      <c r="O20" s="59">
        <v>1E-3</v>
      </c>
      <c r="P20" s="63">
        <f t="shared" si="2"/>
        <v>9.463000000000001</v>
      </c>
      <c r="Q20" s="64">
        <v>0.86</v>
      </c>
      <c r="R20" s="63">
        <f t="shared" si="3"/>
        <v>8.6030000000000015</v>
      </c>
      <c r="S20" s="59">
        <v>0.27100000000000002</v>
      </c>
      <c r="T20" s="65">
        <v>1E-3</v>
      </c>
      <c r="U20" s="56"/>
    </row>
    <row r="21" spans="1:21" x14ac:dyDescent="0.25">
      <c r="A21" s="57">
        <f t="shared" si="4"/>
        <v>43600</v>
      </c>
      <c r="B21" s="58" t="s">
        <v>28</v>
      </c>
      <c r="C21" s="58"/>
      <c r="D21" s="59">
        <v>1.7889999999999999</v>
      </c>
      <c r="E21" s="60">
        <v>0</v>
      </c>
      <c r="F21" s="59">
        <v>0.47499999999999998</v>
      </c>
      <c r="G21" s="59">
        <v>0</v>
      </c>
      <c r="H21" s="59">
        <v>0.189</v>
      </c>
      <c r="I21" s="59">
        <v>0</v>
      </c>
      <c r="J21" s="59">
        <v>9.9730000000000008</v>
      </c>
      <c r="K21" s="61">
        <f t="shared" si="0"/>
        <v>12.426</v>
      </c>
      <c r="L21" s="62">
        <v>0</v>
      </c>
      <c r="M21" s="61">
        <f t="shared" si="1"/>
        <v>12.426</v>
      </c>
      <c r="N21" s="59">
        <v>0.40899999999999997</v>
      </c>
      <c r="O21" s="59">
        <v>0</v>
      </c>
      <c r="P21" s="63">
        <f t="shared" si="2"/>
        <v>12.835000000000001</v>
      </c>
      <c r="Q21" s="64">
        <v>0.87</v>
      </c>
      <c r="R21" s="63">
        <f t="shared" si="3"/>
        <v>11.965000000000002</v>
      </c>
      <c r="S21" s="59">
        <v>0.40899999999999997</v>
      </c>
      <c r="T21" s="65">
        <v>0</v>
      </c>
      <c r="U21" s="56"/>
    </row>
    <row r="22" spans="1:21" x14ac:dyDescent="0.25">
      <c r="A22" s="57">
        <f t="shared" si="4"/>
        <v>43601</v>
      </c>
      <c r="B22" s="58" t="s">
        <v>29</v>
      </c>
      <c r="C22" s="58"/>
      <c r="D22" s="59">
        <v>2.343</v>
      </c>
      <c r="E22" s="60">
        <v>0</v>
      </c>
      <c r="F22" s="59">
        <v>0.52400000000000002</v>
      </c>
      <c r="G22" s="59">
        <v>0</v>
      </c>
      <c r="H22" s="59">
        <v>0.29399999999999998</v>
      </c>
      <c r="I22" s="59">
        <v>0</v>
      </c>
      <c r="J22" s="59">
        <v>10.118</v>
      </c>
      <c r="K22" s="61">
        <f t="shared" si="0"/>
        <v>13.279</v>
      </c>
      <c r="L22" s="62">
        <v>0</v>
      </c>
      <c r="M22" s="61">
        <f t="shared" si="1"/>
        <v>13.279</v>
      </c>
      <c r="N22" s="59">
        <v>0.40799999999999997</v>
      </c>
      <c r="O22" s="59">
        <v>0</v>
      </c>
      <c r="P22" s="63">
        <f t="shared" si="2"/>
        <v>13.686999999999999</v>
      </c>
      <c r="Q22" s="64">
        <v>0.84</v>
      </c>
      <c r="R22" s="63">
        <f t="shared" si="3"/>
        <v>12.847</v>
      </c>
      <c r="S22" s="59">
        <v>0.40799999999999997</v>
      </c>
      <c r="T22" s="65">
        <v>0</v>
      </c>
      <c r="U22" s="56"/>
    </row>
    <row r="23" spans="1:21" x14ac:dyDescent="0.25">
      <c r="A23" s="57">
        <f t="shared" si="4"/>
        <v>43602</v>
      </c>
      <c r="B23" s="58" t="s">
        <v>30</v>
      </c>
      <c r="C23" s="58"/>
      <c r="D23" s="59">
        <v>2.2560000000000002</v>
      </c>
      <c r="E23" s="60">
        <v>0</v>
      </c>
      <c r="F23" s="59">
        <v>0</v>
      </c>
      <c r="G23" s="59">
        <v>0</v>
      </c>
      <c r="H23" s="59">
        <v>0.14199999999999999</v>
      </c>
      <c r="I23" s="59">
        <v>0</v>
      </c>
      <c r="J23" s="59">
        <v>10.234999999999999</v>
      </c>
      <c r="K23" s="61">
        <f t="shared" si="0"/>
        <v>12.632999999999999</v>
      </c>
      <c r="L23" s="62">
        <v>0</v>
      </c>
      <c r="M23" s="61">
        <f t="shared" si="1"/>
        <v>12.632999999999999</v>
      </c>
      <c r="N23" s="59">
        <v>0.40799999999999997</v>
      </c>
      <c r="O23" s="59">
        <v>0</v>
      </c>
      <c r="P23" s="63">
        <f t="shared" si="2"/>
        <v>13.040999999999999</v>
      </c>
      <c r="Q23" s="64">
        <v>0.91</v>
      </c>
      <c r="R23" s="63">
        <f t="shared" si="3"/>
        <v>12.130999999999998</v>
      </c>
      <c r="S23" s="59">
        <v>0.40799999999999997</v>
      </c>
      <c r="T23" s="65">
        <v>0</v>
      </c>
      <c r="U23" s="56"/>
    </row>
    <row r="24" spans="1:21" x14ac:dyDescent="0.25">
      <c r="A24" s="57">
        <f t="shared" si="4"/>
        <v>43603</v>
      </c>
      <c r="B24" s="58" t="s">
        <v>31</v>
      </c>
      <c r="C24" s="58"/>
      <c r="D24" s="59">
        <v>2.3970000000000002</v>
      </c>
      <c r="E24" s="60">
        <v>0</v>
      </c>
      <c r="F24" s="59">
        <v>0</v>
      </c>
      <c r="G24" s="59">
        <v>0</v>
      </c>
      <c r="H24" s="59">
        <v>0.14299999999999999</v>
      </c>
      <c r="I24" s="59">
        <v>0</v>
      </c>
      <c r="J24" s="59">
        <v>6.7279999999999998</v>
      </c>
      <c r="K24" s="61">
        <f t="shared" si="0"/>
        <v>9.2680000000000007</v>
      </c>
      <c r="L24" s="62">
        <v>0</v>
      </c>
      <c r="M24" s="61">
        <f t="shared" si="1"/>
        <v>9.2680000000000007</v>
      </c>
      <c r="N24" s="59">
        <v>0.40899999999999997</v>
      </c>
      <c r="O24" s="59">
        <v>0</v>
      </c>
      <c r="P24" s="63">
        <f t="shared" si="2"/>
        <v>9.6770000000000014</v>
      </c>
      <c r="Q24" s="64">
        <v>0.93</v>
      </c>
      <c r="R24" s="63">
        <f t="shared" si="3"/>
        <v>8.7470000000000017</v>
      </c>
      <c r="S24" s="59">
        <v>0.40899999999999997</v>
      </c>
      <c r="T24" s="65">
        <v>0</v>
      </c>
      <c r="U24" s="56"/>
    </row>
    <row r="25" spans="1:21" x14ac:dyDescent="0.25">
      <c r="A25" s="57">
        <f t="shared" si="4"/>
        <v>43604</v>
      </c>
      <c r="B25" s="58" t="s">
        <v>32</v>
      </c>
      <c r="C25" s="58"/>
      <c r="D25" s="59">
        <v>2.4000000000000004</v>
      </c>
      <c r="E25" s="60">
        <v>0</v>
      </c>
      <c r="F25" s="59">
        <v>0</v>
      </c>
      <c r="G25" s="59">
        <v>0</v>
      </c>
      <c r="H25" s="59">
        <v>0.14099999999999999</v>
      </c>
      <c r="I25" s="59">
        <v>0</v>
      </c>
      <c r="J25" s="59">
        <v>4.9569999999999999</v>
      </c>
      <c r="K25" s="61">
        <f t="shared" si="0"/>
        <v>7.4980000000000002</v>
      </c>
      <c r="L25" s="62">
        <v>0</v>
      </c>
      <c r="M25" s="61">
        <f t="shared" si="1"/>
        <v>7.4980000000000002</v>
      </c>
      <c r="N25" s="59">
        <v>0.40899999999999997</v>
      </c>
      <c r="O25" s="59">
        <v>0</v>
      </c>
      <c r="P25" s="63">
        <f t="shared" si="2"/>
        <v>7.907</v>
      </c>
      <c r="Q25" s="64">
        <v>0.92</v>
      </c>
      <c r="R25" s="63">
        <f t="shared" si="3"/>
        <v>6.9870000000000001</v>
      </c>
      <c r="S25" s="59">
        <v>0.40899999999999997</v>
      </c>
      <c r="T25" s="65">
        <v>0</v>
      </c>
      <c r="U25" s="56"/>
    </row>
    <row r="26" spans="1:21" x14ac:dyDescent="0.25">
      <c r="A26" s="57">
        <f t="shared" si="4"/>
        <v>43605</v>
      </c>
      <c r="B26" s="58" t="s">
        <v>33</v>
      </c>
      <c r="C26" s="58"/>
      <c r="D26" s="59">
        <v>1.2529999999999999</v>
      </c>
      <c r="E26" s="60">
        <v>0</v>
      </c>
      <c r="F26" s="59">
        <v>0</v>
      </c>
      <c r="G26" s="59">
        <v>0</v>
      </c>
      <c r="H26" s="59">
        <v>0.14299999999999999</v>
      </c>
      <c r="I26" s="59">
        <v>0</v>
      </c>
      <c r="J26" s="59">
        <v>4.968</v>
      </c>
      <c r="K26" s="61">
        <f t="shared" si="0"/>
        <v>6.3639999999999999</v>
      </c>
      <c r="L26" s="62">
        <v>0</v>
      </c>
      <c r="M26" s="61">
        <f t="shared" si="1"/>
        <v>6.3639999999999999</v>
      </c>
      <c r="N26" s="59">
        <v>0.40899999999999997</v>
      </c>
      <c r="O26" s="59">
        <v>0</v>
      </c>
      <c r="P26" s="63">
        <f t="shared" si="2"/>
        <v>6.7729999999999997</v>
      </c>
      <c r="Q26" s="64">
        <v>0.92</v>
      </c>
      <c r="R26" s="63">
        <f t="shared" si="3"/>
        <v>5.8529999999999998</v>
      </c>
      <c r="S26" s="59">
        <v>0.40899999999999997</v>
      </c>
      <c r="T26" s="65">
        <v>0</v>
      </c>
      <c r="U26" s="56"/>
    </row>
    <row r="27" spans="1:21" x14ac:dyDescent="0.25">
      <c r="A27" s="57">
        <f t="shared" si="4"/>
        <v>43606</v>
      </c>
      <c r="B27" s="58" t="s">
        <v>34</v>
      </c>
      <c r="C27" s="58"/>
      <c r="D27" s="59">
        <v>-2.9999999999999971E-2</v>
      </c>
      <c r="E27" s="60">
        <v>0</v>
      </c>
      <c r="F27" s="59">
        <v>0</v>
      </c>
      <c r="G27" s="59">
        <v>0</v>
      </c>
      <c r="H27" s="59">
        <v>0.14399999999999999</v>
      </c>
      <c r="I27" s="59">
        <v>0</v>
      </c>
      <c r="J27" s="59">
        <v>5.093</v>
      </c>
      <c r="K27" s="61">
        <f t="shared" si="0"/>
        <v>5.2069999999999999</v>
      </c>
      <c r="L27" s="62">
        <v>0</v>
      </c>
      <c r="M27" s="61">
        <f t="shared" si="1"/>
        <v>5.2069999999999999</v>
      </c>
      <c r="N27" s="59">
        <v>0.41</v>
      </c>
      <c r="O27" s="59">
        <v>0</v>
      </c>
      <c r="P27" s="63">
        <f t="shared" si="2"/>
        <v>5.617</v>
      </c>
      <c r="Q27" s="64">
        <v>0.93</v>
      </c>
      <c r="R27" s="63">
        <f t="shared" si="3"/>
        <v>4.6870000000000003</v>
      </c>
      <c r="S27" s="59">
        <v>0.41</v>
      </c>
      <c r="T27" s="65">
        <v>0</v>
      </c>
      <c r="U27" s="56"/>
    </row>
    <row r="28" spans="1:21" x14ac:dyDescent="0.25">
      <c r="A28" s="57">
        <f t="shared" si="4"/>
        <v>43607</v>
      </c>
      <c r="B28" s="58" t="s">
        <v>28</v>
      </c>
      <c r="C28" s="58"/>
      <c r="D28" s="59">
        <v>-0.41</v>
      </c>
      <c r="E28" s="60">
        <v>0</v>
      </c>
      <c r="F28" s="59">
        <v>0</v>
      </c>
      <c r="G28" s="59">
        <v>0</v>
      </c>
      <c r="H28" s="59">
        <v>0.14399999999999999</v>
      </c>
      <c r="I28" s="59">
        <v>0</v>
      </c>
      <c r="J28" s="59">
        <v>5.1840000000000002</v>
      </c>
      <c r="K28" s="61">
        <f t="shared" si="0"/>
        <v>4.9180000000000001</v>
      </c>
      <c r="L28" s="62">
        <v>0</v>
      </c>
      <c r="M28" s="61">
        <f t="shared" si="1"/>
        <v>4.9180000000000001</v>
      </c>
      <c r="N28" s="59">
        <v>0.41</v>
      </c>
      <c r="O28" s="59">
        <v>0</v>
      </c>
      <c r="P28" s="63">
        <f t="shared" si="2"/>
        <v>5.3280000000000003</v>
      </c>
      <c r="Q28" s="64">
        <v>0.92</v>
      </c>
      <c r="R28" s="63">
        <f t="shared" si="3"/>
        <v>4.4080000000000004</v>
      </c>
      <c r="S28" s="59">
        <v>0.41</v>
      </c>
      <c r="T28" s="65">
        <v>0</v>
      </c>
      <c r="U28" s="56"/>
    </row>
    <row r="29" spans="1:21" x14ac:dyDescent="0.25">
      <c r="A29" s="57">
        <f t="shared" si="4"/>
        <v>43608</v>
      </c>
      <c r="B29" s="58" t="s">
        <v>29</v>
      </c>
      <c r="C29" s="58"/>
      <c r="D29" s="59">
        <v>-0.36799999999999999</v>
      </c>
      <c r="E29" s="60">
        <v>0</v>
      </c>
      <c r="F29" s="59">
        <v>0</v>
      </c>
      <c r="G29" s="59">
        <v>0</v>
      </c>
      <c r="H29" s="59">
        <v>0.14399999999999999</v>
      </c>
      <c r="I29" s="59">
        <v>0</v>
      </c>
      <c r="J29" s="59">
        <v>5.0919999999999996</v>
      </c>
      <c r="K29" s="61">
        <f t="shared" si="0"/>
        <v>4.8679999999999994</v>
      </c>
      <c r="L29" s="62">
        <v>0</v>
      </c>
      <c r="M29" s="61">
        <f t="shared" si="1"/>
        <v>4.8679999999999994</v>
      </c>
      <c r="N29" s="59">
        <v>0.41299999999999998</v>
      </c>
      <c r="O29" s="59">
        <v>0</v>
      </c>
      <c r="P29" s="63">
        <f t="shared" si="2"/>
        <v>5.2809999999999997</v>
      </c>
      <c r="Q29" s="64">
        <v>0.92</v>
      </c>
      <c r="R29" s="63">
        <f t="shared" si="3"/>
        <v>4.3609999999999998</v>
      </c>
      <c r="S29" s="59">
        <v>0.41299999999999998</v>
      </c>
      <c r="T29" s="65">
        <v>0</v>
      </c>
      <c r="U29" s="56"/>
    </row>
    <row r="30" spans="1:21" x14ac:dyDescent="0.25">
      <c r="A30" s="57">
        <f t="shared" si="4"/>
        <v>43609</v>
      </c>
      <c r="B30" s="58" t="s">
        <v>30</v>
      </c>
      <c r="C30" s="58"/>
      <c r="D30" s="59">
        <v>-3.999999999999998E-2</v>
      </c>
      <c r="E30" s="60">
        <v>0</v>
      </c>
      <c r="F30" s="59">
        <v>0</v>
      </c>
      <c r="G30" s="59">
        <v>0</v>
      </c>
      <c r="H30" s="59">
        <v>0.14399999999999999</v>
      </c>
      <c r="I30" s="59">
        <v>0</v>
      </c>
      <c r="J30" s="59">
        <v>6.4260000000000002</v>
      </c>
      <c r="K30" s="61">
        <f t="shared" si="0"/>
        <v>6.53</v>
      </c>
      <c r="L30" s="62">
        <v>0</v>
      </c>
      <c r="M30" s="61">
        <f t="shared" si="1"/>
        <v>6.53</v>
      </c>
      <c r="N30" s="59">
        <v>0.41</v>
      </c>
      <c r="O30" s="59">
        <v>0</v>
      </c>
      <c r="P30" s="63">
        <f t="shared" si="2"/>
        <v>6.94</v>
      </c>
      <c r="Q30" s="64">
        <v>1.1100000000000001</v>
      </c>
      <c r="R30" s="63">
        <f t="shared" si="3"/>
        <v>5.83</v>
      </c>
      <c r="S30" s="59">
        <v>0.41</v>
      </c>
      <c r="T30" s="65">
        <v>0</v>
      </c>
      <c r="U30" s="56"/>
    </row>
    <row r="31" spans="1:21" x14ac:dyDescent="0.25">
      <c r="A31" s="57">
        <f t="shared" si="4"/>
        <v>43610</v>
      </c>
      <c r="B31" s="58" t="s">
        <v>31</v>
      </c>
      <c r="C31" s="58"/>
      <c r="D31" s="59">
        <v>-8.0999999999999961E-2</v>
      </c>
      <c r="E31" s="60">
        <v>0</v>
      </c>
      <c r="F31" s="59">
        <v>1.4E-2</v>
      </c>
      <c r="G31" s="59">
        <v>0</v>
      </c>
      <c r="H31" s="59">
        <v>0.159</v>
      </c>
      <c r="I31" s="59">
        <v>0</v>
      </c>
      <c r="J31" s="59">
        <v>5.0389999999999997</v>
      </c>
      <c r="K31" s="61">
        <f t="shared" si="0"/>
        <v>5.1309999999999993</v>
      </c>
      <c r="L31" s="62">
        <v>0</v>
      </c>
      <c r="M31" s="61">
        <f t="shared" si="1"/>
        <v>5.1309999999999993</v>
      </c>
      <c r="N31" s="59">
        <v>0.41199999999999998</v>
      </c>
      <c r="O31" s="59">
        <v>0</v>
      </c>
      <c r="P31" s="63">
        <f t="shared" si="2"/>
        <v>5.5429999999999993</v>
      </c>
      <c r="Q31" s="64">
        <v>0.9</v>
      </c>
      <c r="R31" s="63">
        <f t="shared" si="3"/>
        <v>4.6429999999999989</v>
      </c>
      <c r="S31" s="59">
        <v>0.41199999999999998</v>
      </c>
      <c r="T31" s="65">
        <v>0</v>
      </c>
      <c r="U31" s="56"/>
    </row>
    <row r="32" spans="1:21" x14ac:dyDescent="0.25">
      <c r="A32" s="57">
        <f t="shared" si="4"/>
        <v>43611</v>
      </c>
      <c r="B32" s="58" t="s">
        <v>32</v>
      </c>
      <c r="C32" s="58"/>
      <c r="D32" s="59">
        <v>0.99500000000000011</v>
      </c>
      <c r="E32" s="60">
        <v>0</v>
      </c>
      <c r="F32" s="59">
        <v>0.254</v>
      </c>
      <c r="G32" s="59">
        <v>0</v>
      </c>
      <c r="H32" s="59">
        <v>0.32300000000000001</v>
      </c>
      <c r="I32" s="59">
        <v>0</v>
      </c>
      <c r="J32" s="59">
        <v>7.1790000000000003</v>
      </c>
      <c r="K32" s="61">
        <f t="shared" si="0"/>
        <v>8.7510000000000012</v>
      </c>
      <c r="L32" s="62">
        <v>0</v>
      </c>
      <c r="M32" s="61">
        <f t="shared" si="1"/>
        <v>8.7510000000000012</v>
      </c>
      <c r="N32" s="59">
        <v>0.41199999999999998</v>
      </c>
      <c r="O32" s="59">
        <v>0</v>
      </c>
      <c r="P32" s="63">
        <f t="shared" si="2"/>
        <v>9.163000000000002</v>
      </c>
      <c r="Q32" s="64">
        <v>0.89</v>
      </c>
      <c r="R32" s="63">
        <f t="shared" si="3"/>
        <v>8.2730000000000015</v>
      </c>
      <c r="S32" s="59">
        <v>0.41199999999999998</v>
      </c>
      <c r="T32" s="65">
        <v>0</v>
      </c>
      <c r="U32" s="56"/>
    </row>
    <row r="33" spans="1:21" x14ac:dyDescent="0.25">
      <c r="A33" s="57">
        <f t="shared" si="4"/>
        <v>43612</v>
      </c>
      <c r="B33" s="58" t="s">
        <v>33</v>
      </c>
      <c r="C33" s="58"/>
      <c r="D33" s="59">
        <v>0.26600000000000007</v>
      </c>
      <c r="E33" s="60">
        <v>0</v>
      </c>
      <c r="F33" s="59">
        <v>0</v>
      </c>
      <c r="G33" s="59">
        <v>0</v>
      </c>
      <c r="H33" s="59">
        <v>0.14399999999999999</v>
      </c>
      <c r="I33" s="59">
        <v>0</v>
      </c>
      <c r="J33" s="59">
        <v>9.9689999999999994</v>
      </c>
      <c r="K33" s="61">
        <f t="shared" si="0"/>
        <v>10.379</v>
      </c>
      <c r="L33" s="62">
        <v>0</v>
      </c>
      <c r="M33" s="61">
        <f t="shared" si="1"/>
        <v>10.379</v>
      </c>
      <c r="N33" s="59">
        <v>0.41199999999999998</v>
      </c>
      <c r="O33" s="59">
        <v>0</v>
      </c>
      <c r="P33" s="63">
        <f t="shared" si="2"/>
        <v>10.791</v>
      </c>
      <c r="Q33" s="64">
        <v>0.89</v>
      </c>
      <c r="R33" s="63">
        <f t="shared" si="3"/>
        <v>9.9009999999999998</v>
      </c>
      <c r="S33" s="59">
        <v>0.41199999999999998</v>
      </c>
      <c r="T33" s="65">
        <v>0</v>
      </c>
      <c r="U33" s="56"/>
    </row>
    <row r="34" spans="1:21" x14ac:dyDescent="0.25">
      <c r="A34" s="57">
        <f t="shared" si="4"/>
        <v>43613</v>
      </c>
      <c r="B34" s="58" t="s">
        <v>34</v>
      </c>
      <c r="C34" s="58"/>
      <c r="D34" s="59">
        <v>1.2229999999999999</v>
      </c>
      <c r="E34" s="60">
        <v>0</v>
      </c>
      <c r="F34" s="59">
        <v>0</v>
      </c>
      <c r="G34" s="59">
        <v>0</v>
      </c>
      <c r="H34" s="59">
        <v>0.14399999999999999</v>
      </c>
      <c r="I34" s="59">
        <v>0</v>
      </c>
      <c r="J34" s="59">
        <v>10.016</v>
      </c>
      <c r="K34" s="61">
        <f t="shared" si="0"/>
        <v>11.382999999999999</v>
      </c>
      <c r="L34" s="62">
        <v>0</v>
      </c>
      <c r="M34" s="61">
        <f t="shared" si="1"/>
        <v>11.382999999999999</v>
      </c>
      <c r="N34" s="59">
        <v>0.41299999999999998</v>
      </c>
      <c r="O34" s="59">
        <v>0</v>
      </c>
      <c r="P34" s="63">
        <f t="shared" si="2"/>
        <v>11.795999999999999</v>
      </c>
      <c r="Q34" s="64">
        <v>0.9</v>
      </c>
      <c r="R34" s="63">
        <f t="shared" si="3"/>
        <v>10.895999999999999</v>
      </c>
      <c r="S34" s="59">
        <v>0.41299999999999998</v>
      </c>
      <c r="T34" s="65">
        <v>0</v>
      </c>
      <c r="U34" s="56"/>
    </row>
    <row r="35" spans="1:21" x14ac:dyDescent="0.25">
      <c r="A35" s="57">
        <f t="shared" si="4"/>
        <v>43614</v>
      </c>
      <c r="B35" s="58" t="s">
        <v>28</v>
      </c>
      <c r="C35" s="58"/>
      <c r="D35" s="59">
        <v>0.14100000000000007</v>
      </c>
      <c r="E35" s="60">
        <v>0</v>
      </c>
      <c r="F35" s="59">
        <v>0</v>
      </c>
      <c r="G35" s="59">
        <v>0</v>
      </c>
      <c r="H35" s="59">
        <v>0.14399999999999999</v>
      </c>
      <c r="I35" s="59">
        <v>0</v>
      </c>
      <c r="J35" s="59">
        <v>10.071999999999999</v>
      </c>
      <c r="K35" s="61">
        <f t="shared" si="0"/>
        <v>10.356999999999999</v>
      </c>
      <c r="L35" s="62">
        <v>0</v>
      </c>
      <c r="M35" s="61">
        <f t="shared" si="1"/>
        <v>10.356999999999999</v>
      </c>
      <c r="N35" s="59">
        <v>0.41399999999999998</v>
      </c>
      <c r="O35" s="59">
        <v>0</v>
      </c>
      <c r="P35" s="63">
        <f t="shared" si="2"/>
        <v>10.770999999999999</v>
      </c>
      <c r="Q35" s="64">
        <v>0.92</v>
      </c>
      <c r="R35" s="63">
        <f t="shared" si="3"/>
        <v>9.8509999999999991</v>
      </c>
      <c r="S35" s="59">
        <v>0.41399999999999998</v>
      </c>
      <c r="T35" s="65">
        <v>0</v>
      </c>
      <c r="U35" s="56"/>
    </row>
    <row r="36" spans="1:21" x14ac:dyDescent="0.25">
      <c r="A36" s="57">
        <f t="shared" si="4"/>
        <v>43615</v>
      </c>
      <c r="B36" s="58" t="s">
        <v>29</v>
      </c>
      <c r="C36" s="58"/>
      <c r="D36" s="59">
        <v>-0.41399999999999998</v>
      </c>
      <c r="E36" s="60">
        <v>0</v>
      </c>
      <c r="F36" s="59">
        <v>0</v>
      </c>
      <c r="G36" s="59">
        <v>0</v>
      </c>
      <c r="H36" s="59">
        <v>0.14499999999999999</v>
      </c>
      <c r="I36" s="59">
        <v>0</v>
      </c>
      <c r="J36" s="59">
        <v>9.99</v>
      </c>
      <c r="K36" s="61">
        <f t="shared" si="0"/>
        <v>9.7210000000000001</v>
      </c>
      <c r="L36" s="62">
        <v>0</v>
      </c>
      <c r="M36" s="61">
        <f t="shared" si="1"/>
        <v>9.7210000000000001</v>
      </c>
      <c r="N36" s="59">
        <v>0.41399999999999998</v>
      </c>
      <c r="O36" s="59">
        <v>0</v>
      </c>
      <c r="P36" s="63">
        <f t="shared" si="2"/>
        <v>10.135</v>
      </c>
      <c r="Q36" s="64">
        <v>0.92</v>
      </c>
      <c r="R36" s="63">
        <f t="shared" si="3"/>
        <v>9.2149999999999999</v>
      </c>
      <c r="S36" s="59">
        <v>0.41399999999999998</v>
      </c>
      <c r="T36" s="65">
        <v>0</v>
      </c>
      <c r="U36" s="56"/>
    </row>
    <row r="37" spans="1:21" ht="15.75" thickBot="1" x14ac:dyDescent="0.3">
      <c r="A37" s="66">
        <f t="shared" si="4"/>
        <v>43616</v>
      </c>
      <c r="B37" s="67" t="s">
        <v>30</v>
      </c>
      <c r="C37" s="67"/>
      <c r="D37" s="68">
        <v>0.63400000000000001</v>
      </c>
      <c r="E37" s="69">
        <v>0</v>
      </c>
      <c r="F37" s="68">
        <v>0</v>
      </c>
      <c r="G37" s="68">
        <v>0</v>
      </c>
      <c r="H37" s="68">
        <v>0.14599999999999999</v>
      </c>
      <c r="I37" s="68">
        <v>0</v>
      </c>
      <c r="J37" s="68">
        <v>5.4850000000000003</v>
      </c>
      <c r="K37" s="70">
        <f t="shared" si="0"/>
        <v>6.2650000000000006</v>
      </c>
      <c r="L37" s="71">
        <v>0</v>
      </c>
      <c r="M37" s="70">
        <f t="shared" si="1"/>
        <v>6.2650000000000006</v>
      </c>
      <c r="N37" s="68">
        <v>0.40600000000000003</v>
      </c>
      <c r="O37" s="68">
        <v>0</v>
      </c>
      <c r="P37" s="72">
        <f t="shared" si="2"/>
        <v>6.6710000000000003</v>
      </c>
      <c r="Q37" s="73">
        <v>0.93</v>
      </c>
      <c r="R37" s="72">
        <f t="shared" si="3"/>
        <v>5.7410000000000005</v>
      </c>
      <c r="S37" s="68">
        <v>0.40600000000000003</v>
      </c>
      <c r="T37" s="74">
        <v>0</v>
      </c>
      <c r="U37" s="56"/>
    </row>
    <row r="38" spans="1:21" ht="15.75" customHeight="1" thickBot="1" x14ac:dyDescent="0.3">
      <c r="A38" s="75"/>
      <c r="B38" s="76"/>
      <c r="C38" s="76" t="s">
        <v>35</v>
      </c>
      <c r="D38" s="77">
        <f t="shared" ref="D38:T38" si="5">SUM(D7:D37)</f>
        <v>21.838000000000001</v>
      </c>
      <c r="E38" s="78">
        <f t="shared" si="5"/>
        <v>0</v>
      </c>
      <c r="F38" s="78">
        <f t="shared" si="5"/>
        <v>1.304</v>
      </c>
      <c r="G38" s="78">
        <f t="shared" si="5"/>
        <v>0</v>
      </c>
      <c r="H38" s="78">
        <f t="shared" si="5"/>
        <v>2.8330000000000002</v>
      </c>
      <c r="I38" s="78">
        <f t="shared" si="5"/>
        <v>0</v>
      </c>
      <c r="J38" s="79">
        <f t="shared" si="5"/>
        <v>213.07299999999998</v>
      </c>
      <c r="K38" s="80">
        <f t="shared" si="5"/>
        <v>239.048</v>
      </c>
      <c r="L38" s="78">
        <f t="shared" si="5"/>
        <v>0</v>
      </c>
      <c r="M38" s="81">
        <f t="shared" si="5"/>
        <v>239.048</v>
      </c>
      <c r="N38" s="77">
        <f t="shared" si="5"/>
        <v>12.587000000000003</v>
      </c>
      <c r="O38" s="79">
        <f t="shared" si="5"/>
        <v>6.83E-2</v>
      </c>
      <c r="P38" s="82">
        <f t="shared" si="5"/>
        <v>251.70330000000001</v>
      </c>
      <c r="Q38" s="83">
        <f t="shared" si="5"/>
        <v>27.470000000000002</v>
      </c>
      <c r="R38" s="84">
        <f t="shared" si="5"/>
        <v>224.23330000000001</v>
      </c>
      <c r="S38" s="85">
        <f t="shared" si="5"/>
        <v>12.587000000000003</v>
      </c>
      <c r="T38" s="86">
        <f t="shared" si="5"/>
        <v>6.83E-2</v>
      </c>
      <c r="U38" s="87"/>
    </row>
    <row r="39" spans="1:21" ht="15.75" thickBot="1" x14ac:dyDescent="0.3"/>
    <row r="40" spans="1:21" ht="15.75" thickBot="1" x14ac:dyDescent="0.3">
      <c r="A40" t="s">
        <v>36</v>
      </c>
      <c r="B40" s="37"/>
      <c r="C40" s="37"/>
      <c r="D40" s="88">
        <f t="shared" ref="D40:K40" si="6">+D38/$P38</f>
        <v>8.6760880767157197E-2</v>
      </c>
      <c r="E40" s="89">
        <f t="shared" si="6"/>
        <v>0</v>
      </c>
      <c r="F40" s="89">
        <f t="shared" si="6"/>
        <v>5.1807028354415698E-3</v>
      </c>
      <c r="G40" s="89">
        <f t="shared" si="6"/>
        <v>0</v>
      </c>
      <c r="H40" s="89">
        <f t="shared" si="6"/>
        <v>1.1255315285894147E-2</v>
      </c>
      <c r="I40" s="89">
        <f t="shared" si="6"/>
        <v>0</v>
      </c>
      <c r="J40" s="89">
        <f t="shared" si="6"/>
        <v>0.84652445955217892</v>
      </c>
      <c r="K40" s="89">
        <f t="shared" si="6"/>
        <v>0.94972135844067196</v>
      </c>
      <c r="L40" s="89"/>
      <c r="M40" s="89"/>
      <c r="N40" s="89">
        <f>+N38/$P38</f>
        <v>5.0007290329526881E-2</v>
      </c>
      <c r="O40" s="89">
        <f>+O38/$P38</f>
        <v>2.7135122980111902E-4</v>
      </c>
      <c r="P40" s="90">
        <f>+P38/$P38</f>
        <v>1</v>
      </c>
      <c r="R40" s="91">
        <f>1-(T40+S40)</f>
        <v>0.94356190628242997</v>
      </c>
      <c r="T40" s="92">
        <f>+(T38+S38)/R38</f>
        <v>5.6438093717570061E-2</v>
      </c>
    </row>
    <row r="41" spans="1:21" x14ac:dyDescent="0.25">
      <c r="A41" s="37"/>
      <c r="B41" s="37"/>
      <c r="C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R41" t="s">
        <v>37</v>
      </c>
      <c r="T41" t="s">
        <v>38</v>
      </c>
    </row>
    <row r="42" spans="1:21" x14ac:dyDescent="0.25">
      <c r="K42" s="95"/>
      <c r="L42" s="95"/>
      <c r="M42" s="95"/>
    </row>
    <row r="44" spans="1:21" x14ac:dyDescent="0.25">
      <c r="O44" s="95"/>
    </row>
  </sheetData>
  <mergeCells count="7">
    <mergeCell ref="S5:T5"/>
    <mergeCell ref="A1:I2"/>
    <mergeCell ref="D4:O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dcterms:created xsi:type="dcterms:W3CDTF">2019-06-03T17:00:58Z</dcterms:created>
  <dcterms:modified xsi:type="dcterms:W3CDTF">2019-06-03T17:01:04Z</dcterms:modified>
</cp:coreProperties>
</file>