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DiNatale Water Dropbox\ECCV_ACWWA\Accounting and Ops\Current Accounting\"/>
    </mc:Choice>
  </mc:AlternateContent>
  <xr:revisionPtr revIDLastSave="0" documentId="8_{B3662407-9EB8-4025-904D-152D48DF2051}" xr6:coauthVersionLast="43" xr6:coauthVersionMax="43" xr10:uidLastSave="{00000000-0000-0000-0000-000000000000}"/>
  <bookViews>
    <workbookView xWindow="-108" yWindow="-108" windowWidth="23256" windowHeight="12600" xr2:uid="{00000000-000D-0000-FFFF-FFFF00000000}"/>
  </bookViews>
  <sheets>
    <sheet name="JUN 2019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37" i="1" l="1"/>
  <c r="S37" i="1"/>
  <c r="Q37" i="1"/>
  <c r="O37" i="1"/>
  <c r="N37" i="1"/>
  <c r="L37" i="1"/>
  <c r="J37" i="1"/>
  <c r="I37" i="1"/>
  <c r="H37" i="1"/>
  <c r="G37" i="1"/>
  <c r="F37" i="1"/>
  <c r="E37" i="1"/>
  <c r="D37" i="1"/>
  <c r="K36" i="1"/>
  <c r="M36" i="1" s="1"/>
  <c r="P36" i="1" s="1"/>
  <c r="R36" i="1" s="1"/>
  <c r="K35" i="1"/>
  <c r="M35" i="1" s="1"/>
  <c r="P35" i="1" s="1"/>
  <c r="R35" i="1" s="1"/>
  <c r="K34" i="1"/>
  <c r="M34" i="1" s="1"/>
  <c r="P34" i="1" s="1"/>
  <c r="R34" i="1" s="1"/>
  <c r="K33" i="1"/>
  <c r="M33" i="1" s="1"/>
  <c r="P33" i="1" s="1"/>
  <c r="R33" i="1" s="1"/>
  <c r="K32" i="1"/>
  <c r="M32" i="1" s="1"/>
  <c r="P32" i="1" s="1"/>
  <c r="R32" i="1" s="1"/>
  <c r="K31" i="1"/>
  <c r="M31" i="1" s="1"/>
  <c r="P31" i="1" s="1"/>
  <c r="R31" i="1" s="1"/>
  <c r="K30" i="1"/>
  <c r="M30" i="1" s="1"/>
  <c r="P30" i="1" s="1"/>
  <c r="R30" i="1" s="1"/>
  <c r="M29" i="1"/>
  <c r="P29" i="1" s="1"/>
  <c r="R29" i="1" s="1"/>
  <c r="K29" i="1"/>
  <c r="K28" i="1"/>
  <c r="M28" i="1" s="1"/>
  <c r="P28" i="1" s="1"/>
  <c r="R28" i="1" s="1"/>
  <c r="K27" i="1"/>
  <c r="M27" i="1" s="1"/>
  <c r="P27" i="1" s="1"/>
  <c r="R27" i="1" s="1"/>
  <c r="K26" i="1"/>
  <c r="M26" i="1" s="1"/>
  <c r="P26" i="1" s="1"/>
  <c r="R26" i="1" s="1"/>
  <c r="M25" i="1"/>
  <c r="P25" i="1" s="1"/>
  <c r="R25" i="1" s="1"/>
  <c r="K25" i="1"/>
  <c r="K24" i="1"/>
  <c r="M24" i="1" s="1"/>
  <c r="P24" i="1" s="1"/>
  <c r="R24" i="1" s="1"/>
  <c r="K23" i="1"/>
  <c r="M23" i="1" s="1"/>
  <c r="P23" i="1" s="1"/>
  <c r="R23" i="1" s="1"/>
  <c r="K22" i="1"/>
  <c r="M22" i="1" s="1"/>
  <c r="P22" i="1" s="1"/>
  <c r="R22" i="1" s="1"/>
  <c r="M21" i="1"/>
  <c r="P21" i="1" s="1"/>
  <c r="R21" i="1" s="1"/>
  <c r="K21" i="1"/>
  <c r="K20" i="1"/>
  <c r="M20" i="1" s="1"/>
  <c r="P20" i="1" s="1"/>
  <c r="R20" i="1" s="1"/>
  <c r="K19" i="1"/>
  <c r="M19" i="1" s="1"/>
  <c r="P19" i="1" s="1"/>
  <c r="R19" i="1" s="1"/>
  <c r="K18" i="1"/>
  <c r="M18" i="1" s="1"/>
  <c r="P18" i="1" s="1"/>
  <c r="R18" i="1" s="1"/>
  <c r="K17" i="1"/>
  <c r="M17" i="1" s="1"/>
  <c r="P17" i="1" s="1"/>
  <c r="R17" i="1" s="1"/>
  <c r="K16" i="1"/>
  <c r="M16" i="1" s="1"/>
  <c r="P16" i="1" s="1"/>
  <c r="R16" i="1" s="1"/>
  <c r="K15" i="1"/>
  <c r="M15" i="1" s="1"/>
  <c r="P15" i="1" s="1"/>
  <c r="R15" i="1" s="1"/>
  <c r="K14" i="1"/>
  <c r="M14" i="1" s="1"/>
  <c r="P14" i="1" s="1"/>
  <c r="R14" i="1" s="1"/>
  <c r="K13" i="1"/>
  <c r="M13" i="1" s="1"/>
  <c r="P13" i="1" s="1"/>
  <c r="R13" i="1" s="1"/>
  <c r="K12" i="1"/>
  <c r="M12" i="1" s="1"/>
  <c r="P12" i="1" s="1"/>
  <c r="R12" i="1" s="1"/>
  <c r="K11" i="1"/>
  <c r="M11" i="1" s="1"/>
  <c r="P11" i="1" s="1"/>
  <c r="R11" i="1" s="1"/>
  <c r="K10" i="1"/>
  <c r="M10" i="1" s="1"/>
  <c r="P10" i="1" s="1"/>
  <c r="R10" i="1" s="1"/>
  <c r="K9" i="1"/>
  <c r="M9" i="1" s="1"/>
  <c r="P9" i="1" s="1"/>
  <c r="R9" i="1" s="1"/>
  <c r="K8" i="1"/>
  <c r="M8" i="1" s="1"/>
  <c r="P8" i="1" s="1"/>
  <c r="R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K7" i="1"/>
  <c r="M7" i="1" s="1"/>
  <c r="M37" i="1" l="1"/>
  <c r="P7" i="1"/>
  <c r="K37" i="1"/>
  <c r="P37" i="1" l="1"/>
  <c r="K39" i="1" s="1"/>
  <c r="R7" i="1"/>
  <c r="R37" i="1" s="1"/>
  <c r="T39" i="1" s="1"/>
  <c r="R39" i="1" s="1"/>
  <c r="I39" i="1" l="1"/>
  <c r="O39" i="1"/>
  <c r="P39" i="1"/>
  <c r="E39" i="1"/>
  <c r="D39" i="1"/>
  <c r="J39" i="1"/>
  <c r="H39" i="1"/>
  <c r="F39" i="1"/>
  <c r="N39" i="1"/>
  <c r="G39" i="1"/>
</calcChain>
</file>

<file path=xl/sharedStrings.xml><?xml version="1.0" encoding="utf-8"?>
<sst xmlns="http://schemas.openxmlformats.org/spreadsheetml/2006/main" count="68" uniqueCount="39">
  <si>
    <t>ECCV WATER OPERATIONS ACCOUNTING</t>
  </si>
  <si>
    <t>Daily Production</t>
  </si>
  <si>
    <t>Month</t>
  </si>
  <si>
    <t>JUN</t>
  </si>
  <si>
    <t>Water In From Wise</t>
  </si>
  <si>
    <t>ACWWA - Western</t>
  </si>
  <si>
    <t>Zone 1 Arap</t>
  </si>
  <si>
    <t>Zone 1 Lar</t>
  </si>
  <si>
    <t>Zone 2 Arap</t>
  </si>
  <si>
    <t>Zone 2 Lar</t>
  </si>
  <si>
    <t>Northern Plant Pumping</t>
  </si>
  <si>
    <t>Total Potable  Produced</t>
  </si>
  <si>
    <t>ASR</t>
  </si>
  <si>
    <t>NET Potable  Produced</t>
  </si>
  <si>
    <t>Purchased from Denver</t>
  </si>
  <si>
    <t>ALL USERS Total Daily Production</t>
  </si>
  <si>
    <t>TOTAL MG Delivered to ACWWA</t>
  </si>
  <si>
    <t>Net ECCV Only Total Daily Production</t>
  </si>
  <si>
    <t>Date</t>
  </si>
  <si>
    <t>Day</t>
  </si>
  <si>
    <t>Zone 2 Conn</t>
  </si>
  <si>
    <t>Wells</t>
  </si>
  <si>
    <t>HSPS</t>
  </si>
  <si>
    <t>by ECCV</t>
  </si>
  <si>
    <t>A-7</t>
  </si>
  <si>
    <t xml:space="preserve"> </t>
  </si>
  <si>
    <t>West</t>
  </si>
  <si>
    <t>North</t>
  </si>
  <si>
    <t>Sat</t>
  </si>
  <si>
    <t>Sun</t>
  </si>
  <si>
    <t>Mon</t>
  </si>
  <si>
    <t>Tue</t>
  </si>
  <si>
    <t>Wed</t>
  </si>
  <si>
    <t>Thu</t>
  </si>
  <si>
    <t>Fri</t>
  </si>
  <si>
    <t>MONTHLY TOTALS</t>
  </si>
  <si>
    <t>ALL UNITS OF MG</t>
  </si>
  <si>
    <t>exclusive of Denver</t>
  </si>
  <si>
    <t>Denver % of ECCV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</si>
</sst>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"/>
    <numFmt numFmtId="165" formatCode="#,##0.000_);\(#,##0.00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114">
    <xf numFmtId="0" fontId="0" fillId="0" borderId="0" xfId="0"/>
    <xf numFmtId="0" fontId="0" fillId="0" borderId="0" xfId="0" applyAlignment="1"/>
    <xf numFmtId="0" fontId="0" fillId="0" borderId="0" xfId="0" applyFill="1" applyBorder="1"/>
    <xf numFmtId="0" fontId="5" fillId="0" borderId="0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0" fontId="6" fillId="4" borderId="3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/>
    <xf numFmtId="0" fontId="0" fillId="0" borderId="9" xfId="0" applyFill="1" applyBorder="1"/>
    <xf numFmtId="0" fontId="0" fillId="0" borderId="10" xfId="0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3" borderId="11" xfId="0" applyFill="1" applyBorder="1" applyAlignment="1">
      <alignment horizontal="center" wrapText="1"/>
    </xf>
    <xf numFmtId="0" fontId="0" fillId="5" borderId="11" xfId="0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7" fillId="3" borderId="12" xfId="0" applyFont="1" applyFill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4" fontId="0" fillId="0" borderId="11" xfId="0" applyNumberFormat="1" applyBorder="1" applyAlignment="1">
      <alignment horizontal="right"/>
    </xf>
    <xf numFmtId="0" fontId="0" fillId="0" borderId="23" xfId="0" applyBorder="1" applyAlignment="1">
      <alignment horizontal="center"/>
    </xf>
    <xf numFmtId="164" fontId="8" fillId="3" borderId="23" xfId="3" applyNumberFormat="1" applyFont="1" applyFill="1" applyBorder="1" applyProtection="1">
      <protection locked="0"/>
    </xf>
    <xf numFmtId="164" fontId="8" fillId="8" borderId="23" xfId="3" applyNumberFormat="1" applyFont="1" applyFill="1" applyBorder="1" applyProtection="1">
      <protection locked="0"/>
    </xf>
    <xf numFmtId="164" fontId="0" fillId="10" borderId="23" xfId="0" applyNumberFormat="1" applyFill="1" applyBorder="1" applyAlignment="1">
      <alignment horizontal="right"/>
    </xf>
    <xf numFmtId="164" fontId="3" fillId="4" borderId="23" xfId="0" applyNumberFormat="1" applyFont="1" applyFill="1" applyBorder="1" applyAlignment="1">
      <alignment horizontal="right"/>
    </xf>
    <xf numFmtId="164" fontId="0" fillId="0" borderId="23" xfId="0" applyNumberFormat="1" applyBorder="1" applyAlignment="1">
      <alignment horizontal="right"/>
    </xf>
    <xf numFmtId="165" fontId="0" fillId="8" borderId="23" xfId="1" applyNumberFormat="1" applyFont="1" applyFill="1" applyBorder="1" applyProtection="1">
      <protection locked="0"/>
    </xf>
    <xf numFmtId="164" fontId="8" fillId="3" borderId="12" xfId="3" applyNumberFormat="1" applyFont="1" applyFill="1" applyBorder="1" applyProtection="1">
      <protection locked="0"/>
    </xf>
    <xf numFmtId="164" fontId="8" fillId="0" borderId="0" xfId="3" applyNumberFormat="1" applyFont="1" applyFill="1" applyBorder="1" applyProtection="1">
      <protection locked="0"/>
    </xf>
    <xf numFmtId="14" fontId="0" fillId="0" borderId="21" xfId="0" applyNumberFormat="1" applyBorder="1" applyAlignment="1">
      <alignment horizontal="right"/>
    </xf>
    <xf numFmtId="0" fontId="0" fillId="0" borderId="24" xfId="0" applyBorder="1" applyAlignment="1">
      <alignment horizontal="center"/>
    </xf>
    <xf numFmtId="164" fontId="8" fillId="3" borderId="24" xfId="3" applyNumberFormat="1" applyFont="1" applyFill="1" applyBorder="1" applyProtection="1">
      <protection locked="0"/>
    </xf>
    <xf numFmtId="164" fontId="8" fillId="8" borderId="24" xfId="3" applyNumberFormat="1" applyFont="1" applyFill="1" applyBorder="1" applyProtection="1">
      <protection locked="0"/>
    </xf>
    <xf numFmtId="164" fontId="0" fillId="10" borderId="24" xfId="0" applyNumberFormat="1" applyFill="1" applyBorder="1" applyAlignment="1">
      <alignment horizontal="right"/>
    </xf>
    <xf numFmtId="164" fontId="3" fillId="4" borderId="24" xfId="0" applyNumberFormat="1" applyFont="1" applyFill="1" applyBorder="1" applyAlignment="1">
      <alignment horizontal="right"/>
    </xf>
    <xf numFmtId="164" fontId="0" fillId="0" borderId="24" xfId="0" applyNumberFormat="1" applyBorder="1" applyAlignment="1">
      <alignment horizontal="right"/>
    </xf>
    <xf numFmtId="165" fontId="0" fillId="8" borderId="24" xfId="1" applyNumberFormat="1" applyFont="1" applyFill="1" applyBorder="1" applyProtection="1">
      <protection locked="0"/>
    </xf>
    <xf numFmtId="164" fontId="8" fillId="3" borderId="19" xfId="3" applyNumberFormat="1" applyFont="1" applyFill="1" applyBorder="1" applyProtection="1">
      <protection locked="0"/>
    </xf>
    <xf numFmtId="14" fontId="0" fillId="0" borderId="25" xfId="0" applyNumberFormat="1" applyBorder="1" applyAlignment="1">
      <alignment horizontal="right"/>
    </xf>
    <xf numFmtId="0" fontId="0" fillId="0" borderId="26" xfId="0" applyBorder="1" applyAlignment="1">
      <alignment horizontal="center"/>
    </xf>
    <xf numFmtId="164" fontId="8" fillId="3" borderId="26" xfId="3" applyNumberFormat="1" applyFont="1" applyFill="1" applyBorder="1" applyProtection="1">
      <protection locked="0"/>
    </xf>
    <xf numFmtId="164" fontId="8" fillId="8" borderId="26" xfId="3" applyNumberFormat="1" applyFont="1" applyFill="1" applyBorder="1" applyProtection="1">
      <protection locked="0"/>
    </xf>
    <xf numFmtId="164" fontId="0" fillId="10" borderId="26" xfId="0" applyNumberFormat="1" applyFill="1" applyBorder="1" applyAlignment="1">
      <alignment horizontal="right"/>
    </xf>
    <xf numFmtId="164" fontId="3" fillId="4" borderId="26" xfId="0" applyNumberFormat="1" applyFont="1" applyFill="1" applyBorder="1" applyAlignment="1">
      <alignment horizontal="right"/>
    </xf>
    <xf numFmtId="164" fontId="0" fillId="0" borderId="26" xfId="0" applyNumberFormat="1" applyBorder="1" applyAlignment="1">
      <alignment horizontal="right"/>
    </xf>
    <xf numFmtId="165" fontId="0" fillId="8" borderId="26" xfId="1" applyNumberFormat="1" applyFont="1" applyFill="1" applyBorder="1" applyProtection="1">
      <protection locked="0"/>
    </xf>
    <xf numFmtId="164" fontId="8" fillId="3" borderId="27" xfId="3" applyNumberFormat="1" applyFont="1" applyFill="1" applyBorder="1" applyProtection="1">
      <protection locked="0"/>
    </xf>
    <xf numFmtId="14" fontId="0" fillId="0" borderId="28" xfId="0" applyNumberFormat="1" applyBorder="1" applyAlignment="1">
      <alignment horizontal="right"/>
    </xf>
    <xf numFmtId="0" fontId="0" fillId="0" borderId="29" xfId="0" applyBorder="1" applyAlignment="1">
      <alignment horizontal="center"/>
    </xf>
    <xf numFmtId="164" fontId="8" fillId="3" borderId="29" xfId="3" applyNumberFormat="1" applyFont="1" applyFill="1" applyBorder="1" applyProtection="1">
      <protection locked="0"/>
    </xf>
    <xf numFmtId="164" fontId="8" fillId="8" borderId="29" xfId="3" applyNumberFormat="1" applyFont="1" applyFill="1" applyBorder="1" applyProtection="1">
      <protection locked="0"/>
    </xf>
    <xf numFmtId="164" fontId="0" fillId="10" borderId="29" xfId="0" applyNumberFormat="1" applyFill="1" applyBorder="1" applyAlignment="1">
      <alignment horizontal="right"/>
    </xf>
    <xf numFmtId="164" fontId="3" fillId="4" borderId="29" xfId="0" applyNumberFormat="1" applyFont="1" applyFill="1" applyBorder="1" applyAlignment="1">
      <alignment horizontal="right"/>
    </xf>
    <xf numFmtId="164" fontId="0" fillId="0" borderId="29" xfId="0" applyNumberFormat="1" applyBorder="1" applyAlignment="1">
      <alignment horizontal="right"/>
    </xf>
    <xf numFmtId="165" fontId="0" fillId="8" borderId="29" xfId="1" applyNumberFormat="1" applyFont="1" applyFill="1" applyBorder="1" applyProtection="1">
      <protection locked="0"/>
    </xf>
    <xf numFmtId="164" fontId="8" fillId="3" borderId="30" xfId="3" applyNumberFormat="1" applyFont="1" applyFill="1" applyBorder="1" applyProtection="1">
      <protection locked="0"/>
    </xf>
    <xf numFmtId="14" fontId="0" fillId="0" borderId="31" xfId="0" applyNumberFormat="1" applyBorder="1" applyAlignment="1">
      <alignment horizontal="right"/>
    </xf>
    <xf numFmtId="0" fontId="0" fillId="0" borderId="32" xfId="0" applyBorder="1" applyAlignment="1">
      <alignment horizontal="center"/>
    </xf>
    <xf numFmtId="164" fontId="8" fillId="3" borderId="32" xfId="3" applyNumberFormat="1" applyFont="1" applyFill="1" applyBorder="1" applyProtection="1">
      <protection locked="0"/>
    </xf>
    <xf numFmtId="164" fontId="8" fillId="8" borderId="32" xfId="3" applyNumberFormat="1" applyFont="1" applyFill="1" applyBorder="1" applyProtection="1">
      <protection locked="0"/>
    </xf>
    <xf numFmtId="164" fontId="0" fillId="10" borderId="32" xfId="0" applyNumberFormat="1" applyFill="1" applyBorder="1" applyAlignment="1">
      <alignment horizontal="right"/>
    </xf>
    <xf numFmtId="164" fontId="3" fillId="4" borderId="32" xfId="0" applyNumberFormat="1" applyFont="1" applyFill="1" applyBorder="1" applyAlignment="1">
      <alignment horizontal="right"/>
    </xf>
    <xf numFmtId="164" fontId="0" fillId="0" borderId="32" xfId="0" applyNumberFormat="1" applyBorder="1" applyAlignment="1">
      <alignment horizontal="right"/>
    </xf>
    <xf numFmtId="165" fontId="0" fillId="8" borderId="32" xfId="1" applyNumberFormat="1" applyFont="1" applyFill="1" applyBorder="1" applyProtection="1">
      <protection locked="0"/>
    </xf>
    <xf numFmtId="164" fontId="8" fillId="3" borderId="33" xfId="3" applyNumberFormat="1" applyFont="1" applyFill="1" applyBorder="1" applyProtection="1">
      <protection locked="0"/>
    </xf>
    <xf numFmtId="0" fontId="4" fillId="11" borderId="5" xfId="0" applyFont="1" applyFill="1" applyBorder="1" applyAlignment="1">
      <alignment horizontal="center"/>
    </xf>
    <xf numFmtId="14" fontId="4" fillId="11" borderId="6" xfId="0" applyNumberFormat="1" applyFont="1" applyFill="1" applyBorder="1" applyAlignment="1">
      <alignment horizontal="right"/>
    </xf>
    <xf numFmtId="164" fontId="8" fillId="12" borderId="34" xfId="0" applyNumberFormat="1" applyFont="1" applyFill="1" applyBorder="1"/>
    <xf numFmtId="164" fontId="8" fillId="12" borderId="35" xfId="0" applyNumberFormat="1" applyFont="1" applyFill="1" applyBorder="1"/>
    <xf numFmtId="164" fontId="8" fillId="12" borderId="36" xfId="0" applyNumberFormat="1" applyFont="1" applyFill="1" applyBorder="1"/>
    <xf numFmtId="164" fontId="8" fillId="12" borderId="37" xfId="0" applyNumberFormat="1" applyFont="1" applyFill="1" applyBorder="1"/>
    <xf numFmtId="164" fontId="8" fillId="12" borderId="6" xfId="0" applyNumberFormat="1" applyFont="1" applyFill="1" applyBorder="1"/>
    <xf numFmtId="164" fontId="8" fillId="9" borderId="38" xfId="0" applyNumberFormat="1" applyFont="1" applyFill="1" applyBorder="1" applyProtection="1"/>
    <xf numFmtId="164" fontId="0" fillId="12" borderId="6" xfId="1" applyNumberFormat="1" applyFont="1" applyFill="1" applyBorder="1"/>
    <xf numFmtId="164" fontId="8" fillId="12" borderId="38" xfId="0" applyNumberFormat="1" applyFont="1" applyFill="1" applyBorder="1" applyProtection="1"/>
    <xf numFmtId="164" fontId="8" fillId="12" borderId="38" xfId="0" applyNumberFormat="1" applyFont="1" applyFill="1" applyBorder="1"/>
    <xf numFmtId="164" fontId="8" fillId="12" borderId="7" xfId="0" applyNumberFormat="1" applyFont="1" applyFill="1" applyBorder="1"/>
    <xf numFmtId="164" fontId="8" fillId="0" borderId="0" xfId="0" applyNumberFormat="1" applyFont="1" applyFill="1" applyBorder="1"/>
    <xf numFmtId="10" fontId="0" fillId="7" borderId="39" xfId="2" applyNumberFormat="1" applyFont="1" applyFill="1" applyBorder="1"/>
    <xf numFmtId="10" fontId="0" fillId="7" borderId="40" xfId="2" applyNumberFormat="1" applyFont="1" applyFill="1" applyBorder="1"/>
    <xf numFmtId="10" fontId="0" fillId="7" borderId="41" xfId="2" applyNumberFormat="1" applyFont="1" applyFill="1" applyBorder="1"/>
    <xf numFmtId="10" fontId="0" fillId="9" borderId="0" xfId="2" applyNumberFormat="1" applyFont="1" applyFill="1" applyBorder="1"/>
    <xf numFmtId="10" fontId="0" fillId="0" borderId="0" xfId="2" applyNumberFormat="1" applyFont="1" applyFill="1" applyBorder="1"/>
    <xf numFmtId="0" fontId="0" fillId="0" borderId="0" xfId="0" applyBorder="1" applyAlignment="1">
      <alignment horizontal="right"/>
    </xf>
    <xf numFmtId="0" fontId="0" fillId="0" borderId="0" xfId="0" applyBorder="1"/>
    <xf numFmtId="10" fontId="0" fillId="0" borderId="0" xfId="0" applyNumberFormat="1"/>
    <xf numFmtId="0" fontId="0" fillId="6" borderId="14" xfId="0" applyFill="1" applyBorder="1" applyAlignment="1">
      <alignment horizontal="center" wrapText="1"/>
    </xf>
    <xf numFmtId="0" fontId="0" fillId="6" borderId="15" xfId="0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7" borderId="16" xfId="0" applyFont="1" applyFill="1" applyBorder="1" applyAlignment="1">
      <alignment horizontal="center" wrapText="1"/>
    </xf>
    <xf numFmtId="0" fontId="4" fillId="7" borderId="22" xfId="0" applyFont="1" applyFill="1" applyBorder="1" applyAlignment="1">
      <alignment horizontal="center" wrapText="1"/>
    </xf>
    <xf numFmtId="0" fontId="0" fillId="8" borderId="3" xfId="0" applyFill="1" applyBorder="1" applyAlignment="1">
      <alignment horizontal="center" vertical="center" wrapText="1"/>
    </xf>
    <xf numFmtId="0" fontId="0" fillId="8" borderId="0" xfId="0" applyFill="1" applyBorder="1" applyAlignment="1">
      <alignment horizontal="center" vertical="center" wrapText="1"/>
    </xf>
    <xf numFmtId="0" fontId="4" fillId="9" borderId="16" xfId="0" applyFont="1" applyFill="1" applyBorder="1" applyAlignment="1">
      <alignment horizontal="center" wrapText="1"/>
    </xf>
    <xf numFmtId="0" fontId="4" fillId="9" borderId="22" xfId="0" applyFont="1" applyFill="1" applyBorder="1" applyAlignment="1">
      <alignment horizontal="center" wrapText="1"/>
    </xf>
  </cellXfs>
  <cellStyles count="4">
    <cellStyle name="Comma" xfId="1" builtinId="3"/>
    <cellStyle name="Input" xfId="3" builtinId="20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3"/>
  <sheetViews>
    <sheetView tabSelected="1" topLeftCell="A4" zoomScale="87" zoomScaleNormal="87" workbookViewId="0">
      <selection activeCell="B42" sqref="B42"/>
    </sheetView>
  </sheetViews>
  <sheetFormatPr defaultRowHeight="14.4" x14ac:dyDescent="0.3"/>
  <cols>
    <col min="1" max="1" width="11.33203125" bestFit="1" customWidth="1"/>
    <col min="3" max="3" width="9.33203125" bestFit="1" customWidth="1"/>
    <col min="4" max="4" width="13.44140625" customWidth="1"/>
    <col min="5" max="5" width="10.33203125" customWidth="1"/>
    <col min="6" max="7" width="9.33203125" customWidth="1"/>
    <col min="8" max="10" width="9.33203125" bestFit="1" customWidth="1"/>
    <col min="11" max="11" width="11" customWidth="1"/>
    <col min="12" max="12" width="8.44140625" customWidth="1"/>
    <col min="13" max="13" width="11" customWidth="1"/>
    <col min="14" max="15" width="9.33203125" bestFit="1" customWidth="1"/>
    <col min="16" max="16" width="10.6640625" customWidth="1"/>
    <col min="17" max="17" width="10.44140625" customWidth="1"/>
    <col min="18" max="18" width="11.88671875" customWidth="1"/>
    <col min="19" max="20" width="9.33203125" bestFit="1" customWidth="1"/>
    <col min="21" max="21" width="14.44140625" style="2" customWidth="1"/>
  </cols>
  <sheetData>
    <row r="1" spans="1:21" x14ac:dyDescent="0.3">
      <c r="A1" s="99" t="s">
        <v>0</v>
      </c>
      <c r="B1" s="100"/>
      <c r="C1" s="100"/>
      <c r="D1" s="100"/>
      <c r="E1" s="100"/>
      <c r="F1" s="100"/>
      <c r="G1" s="100"/>
      <c r="H1" s="100"/>
      <c r="I1" s="10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1" ht="26.4" thickBot="1" x14ac:dyDescent="0.35">
      <c r="A2" s="102"/>
      <c r="B2" s="103"/>
      <c r="C2" s="103"/>
      <c r="D2" s="103"/>
      <c r="E2" s="103"/>
      <c r="F2" s="103"/>
      <c r="G2" s="103"/>
      <c r="H2" s="103"/>
      <c r="I2" s="104"/>
      <c r="J2" s="1"/>
      <c r="K2" s="3"/>
      <c r="L2" s="3"/>
      <c r="M2" s="3"/>
      <c r="N2" s="3"/>
      <c r="O2" s="3"/>
      <c r="P2" s="3"/>
      <c r="Q2" s="3"/>
      <c r="R2" s="3"/>
      <c r="S2" s="3"/>
      <c r="T2" s="1"/>
      <c r="U2"/>
    </row>
    <row r="3" spans="1:21" ht="26.4" thickBot="1" x14ac:dyDescent="0.35">
      <c r="A3" s="4"/>
      <c r="B3" s="5"/>
      <c r="C3" s="5"/>
      <c r="D3" s="6">
        <v>2019</v>
      </c>
      <c r="E3" s="6"/>
      <c r="F3" s="6"/>
      <c r="G3" s="6"/>
      <c r="H3" s="6"/>
      <c r="I3" s="7"/>
      <c r="J3" s="1"/>
      <c r="K3" s="3"/>
      <c r="L3" s="3"/>
      <c r="M3" s="3"/>
      <c r="N3" s="3"/>
      <c r="O3" s="3"/>
      <c r="P3" s="3"/>
      <c r="Q3" s="3"/>
      <c r="R3" s="3"/>
      <c r="S3" s="3"/>
      <c r="T3" s="1"/>
    </row>
    <row r="4" spans="1:21" ht="16.5" customHeight="1" thickBot="1" x14ac:dyDescent="0.35">
      <c r="A4" s="8"/>
      <c r="B4" s="9"/>
      <c r="C4" s="10"/>
      <c r="D4" s="105" t="s">
        <v>1</v>
      </c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7"/>
      <c r="P4" s="11"/>
      <c r="Q4" s="11"/>
      <c r="R4" s="11"/>
      <c r="S4" s="12"/>
      <c r="T4" s="13"/>
      <c r="U4"/>
    </row>
    <row r="5" spans="1:21" ht="58.5" customHeight="1" thickBot="1" x14ac:dyDescent="0.55000000000000004">
      <c r="A5" s="14" t="s">
        <v>2</v>
      </c>
      <c r="B5" s="15" t="s">
        <v>3</v>
      </c>
      <c r="C5" s="16"/>
      <c r="D5" s="17" t="s">
        <v>4</v>
      </c>
      <c r="E5" s="17" t="s">
        <v>5</v>
      </c>
      <c r="F5" s="18" t="s">
        <v>6</v>
      </c>
      <c r="G5" s="18" t="s">
        <v>7</v>
      </c>
      <c r="H5" s="18" t="s">
        <v>8</v>
      </c>
      <c r="I5" s="18" t="s">
        <v>9</v>
      </c>
      <c r="J5" s="19" t="s">
        <v>10</v>
      </c>
      <c r="K5" s="20" t="s">
        <v>11</v>
      </c>
      <c r="L5" s="21" t="s">
        <v>12</v>
      </c>
      <c r="M5" s="20" t="s">
        <v>13</v>
      </c>
      <c r="N5" s="97" t="s">
        <v>14</v>
      </c>
      <c r="O5" s="98"/>
      <c r="P5" s="108" t="s">
        <v>15</v>
      </c>
      <c r="Q5" s="110" t="s">
        <v>16</v>
      </c>
      <c r="R5" s="112" t="s">
        <v>17</v>
      </c>
      <c r="S5" s="97" t="s">
        <v>14</v>
      </c>
      <c r="T5" s="98"/>
    </row>
    <row r="6" spans="1:21" ht="15.75" customHeight="1" thickBot="1" x14ac:dyDescent="0.35">
      <c r="A6" s="22" t="s">
        <v>18</v>
      </c>
      <c r="B6" s="23" t="s">
        <v>19</v>
      </c>
      <c r="C6" s="23"/>
      <c r="D6" s="24" t="s">
        <v>20</v>
      </c>
      <c r="E6" s="24"/>
      <c r="F6" s="24" t="s">
        <v>21</v>
      </c>
      <c r="G6" s="24" t="s">
        <v>21</v>
      </c>
      <c r="H6" s="24" t="s">
        <v>21</v>
      </c>
      <c r="I6" s="24" t="s">
        <v>21</v>
      </c>
      <c r="J6" s="25" t="s">
        <v>22</v>
      </c>
      <c r="K6" s="26" t="s">
        <v>23</v>
      </c>
      <c r="L6" s="25" t="s">
        <v>24</v>
      </c>
      <c r="M6" s="25" t="s">
        <v>25</v>
      </c>
      <c r="N6" s="27" t="s">
        <v>26</v>
      </c>
      <c r="O6" s="28" t="s">
        <v>27</v>
      </c>
      <c r="P6" s="109"/>
      <c r="Q6" s="111"/>
      <c r="R6" s="113"/>
      <c r="S6" s="27" t="s">
        <v>26</v>
      </c>
      <c r="T6" s="28" t="s">
        <v>27</v>
      </c>
      <c r="U6" s="29"/>
    </row>
    <row r="7" spans="1:21" x14ac:dyDescent="0.3">
      <c r="A7" s="30">
        <v>43617</v>
      </c>
      <c r="B7" s="31" t="s">
        <v>28</v>
      </c>
      <c r="C7" s="31"/>
      <c r="D7" s="32">
        <v>1.5190000000000001</v>
      </c>
      <c r="E7" s="33"/>
      <c r="F7" s="32">
        <v>0</v>
      </c>
      <c r="G7" s="32">
        <v>0</v>
      </c>
      <c r="H7" s="32">
        <v>0.14599999999999999</v>
      </c>
      <c r="I7" s="32">
        <v>0</v>
      </c>
      <c r="J7" s="32">
        <v>5.0129999999999999</v>
      </c>
      <c r="K7" s="34">
        <f t="shared" ref="K7:K36" si="0">SUM(D7:J7)</f>
        <v>6.6779999999999999</v>
      </c>
      <c r="L7" s="35">
        <v>0</v>
      </c>
      <c r="M7" s="34">
        <f t="shared" ref="M7:M36" si="1">+K7-L7</f>
        <v>6.6779999999999999</v>
      </c>
      <c r="N7" s="32">
        <v>0.4</v>
      </c>
      <c r="O7" s="32">
        <v>0</v>
      </c>
      <c r="P7" s="36">
        <f t="shared" ref="P7:P36" si="2">SUM(M7:O7)</f>
        <v>7.0780000000000003</v>
      </c>
      <c r="Q7" s="37">
        <v>0.91</v>
      </c>
      <c r="R7" s="36">
        <f t="shared" ref="R7:R36" si="3">+P7-Q7</f>
        <v>6.1680000000000001</v>
      </c>
      <c r="S7" s="32">
        <v>0.4</v>
      </c>
      <c r="T7" s="38">
        <v>0</v>
      </c>
      <c r="U7" s="39"/>
    </row>
    <row r="8" spans="1:21" ht="15" thickBot="1" x14ac:dyDescent="0.35">
      <c r="A8" s="40">
        <f>1+A7</f>
        <v>43618</v>
      </c>
      <c r="B8" s="41" t="s">
        <v>29</v>
      </c>
      <c r="C8" s="41"/>
      <c r="D8" s="42">
        <v>1.5169999999999999</v>
      </c>
      <c r="E8" s="43"/>
      <c r="F8" s="42">
        <v>0</v>
      </c>
      <c r="G8" s="42">
        <v>0</v>
      </c>
      <c r="H8" s="42">
        <v>0.14599999999999999</v>
      </c>
      <c r="I8" s="42">
        <v>0</v>
      </c>
      <c r="J8" s="42">
        <v>5.0209999999999999</v>
      </c>
      <c r="K8" s="44">
        <f t="shared" si="0"/>
        <v>6.6839999999999993</v>
      </c>
      <c r="L8" s="45">
        <v>0</v>
      </c>
      <c r="M8" s="44">
        <f t="shared" si="1"/>
        <v>6.6839999999999993</v>
      </c>
      <c r="N8" s="42">
        <v>0.4</v>
      </c>
      <c r="O8" s="42">
        <v>0</v>
      </c>
      <c r="P8" s="46">
        <f t="shared" si="2"/>
        <v>7.0839999999999996</v>
      </c>
      <c r="Q8" s="47">
        <v>0.89</v>
      </c>
      <c r="R8" s="46">
        <f t="shared" si="3"/>
        <v>6.194</v>
      </c>
      <c r="S8" s="42">
        <v>0.4</v>
      </c>
      <c r="T8" s="48">
        <v>0</v>
      </c>
      <c r="U8" s="39"/>
    </row>
    <row r="9" spans="1:21" x14ac:dyDescent="0.3">
      <c r="A9" s="30">
        <f t="shared" ref="A9:A36" si="4">1+A8</f>
        <v>43619</v>
      </c>
      <c r="B9" s="31" t="s">
        <v>30</v>
      </c>
      <c r="C9" s="31"/>
      <c r="D9" s="32">
        <v>1.5649999999999999</v>
      </c>
      <c r="E9" s="33"/>
      <c r="F9" s="32">
        <v>0</v>
      </c>
      <c r="G9" s="32">
        <v>0</v>
      </c>
      <c r="H9" s="32">
        <v>0.14599999999999999</v>
      </c>
      <c r="I9" s="32">
        <v>0</v>
      </c>
      <c r="J9" s="32">
        <v>8.3520000000000003</v>
      </c>
      <c r="K9" s="34">
        <f t="shared" si="0"/>
        <v>10.063000000000001</v>
      </c>
      <c r="L9" s="35">
        <v>0</v>
      </c>
      <c r="M9" s="34">
        <f t="shared" si="1"/>
        <v>10.063000000000001</v>
      </c>
      <c r="N9" s="32">
        <v>0.218</v>
      </c>
      <c r="O9" s="32">
        <v>0</v>
      </c>
      <c r="P9" s="36">
        <f t="shared" si="2"/>
        <v>10.281000000000001</v>
      </c>
      <c r="Q9" s="37">
        <v>1.1599999999999999</v>
      </c>
      <c r="R9" s="36">
        <f t="shared" si="3"/>
        <v>9.1210000000000004</v>
      </c>
      <c r="S9" s="32">
        <v>0.218</v>
      </c>
      <c r="T9" s="38">
        <v>0</v>
      </c>
      <c r="U9" s="39"/>
    </row>
    <row r="10" spans="1:21" x14ac:dyDescent="0.3">
      <c r="A10" s="49">
        <f t="shared" si="4"/>
        <v>43620</v>
      </c>
      <c r="B10" s="50" t="s">
        <v>31</v>
      </c>
      <c r="C10" s="50"/>
      <c r="D10" s="51">
        <v>1.097</v>
      </c>
      <c r="E10" s="52"/>
      <c r="F10" s="51">
        <v>0</v>
      </c>
      <c r="G10" s="51">
        <v>0</v>
      </c>
      <c r="H10" s="51">
        <v>0.14599999999999999</v>
      </c>
      <c r="I10" s="51">
        <v>0</v>
      </c>
      <c r="J10" s="51">
        <v>10.173</v>
      </c>
      <c r="K10" s="53">
        <f t="shared" si="0"/>
        <v>11.416</v>
      </c>
      <c r="L10" s="54">
        <v>0</v>
      </c>
      <c r="M10" s="53">
        <f t="shared" si="1"/>
        <v>11.416</v>
      </c>
      <c r="N10" s="51">
        <v>0.318</v>
      </c>
      <c r="O10" s="51">
        <v>0</v>
      </c>
      <c r="P10" s="55">
        <f t="shared" si="2"/>
        <v>11.734</v>
      </c>
      <c r="Q10" s="56">
        <v>1.3</v>
      </c>
      <c r="R10" s="55">
        <f t="shared" si="3"/>
        <v>10.433999999999999</v>
      </c>
      <c r="S10" s="51">
        <v>0.318</v>
      </c>
      <c r="T10" s="57">
        <v>0</v>
      </c>
      <c r="U10" s="39"/>
    </row>
    <row r="11" spans="1:21" x14ac:dyDescent="0.3">
      <c r="A11" s="49">
        <f t="shared" si="4"/>
        <v>43621</v>
      </c>
      <c r="B11" s="50" t="s">
        <v>32</v>
      </c>
      <c r="C11" s="50"/>
      <c r="D11" s="51">
        <v>1.0089999999999999</v>
      </c>
      <c r="E11" s="52"/>
      <c r="F11" s="51">
        <v>0.17199999999999999</v>
      </c>
      <c r="G11" s="51">
        <v>0</v>
      </c>
      <c r="H11" s="51">
        <v>0.14599999999999999</v>
      </c>
      <c r="I11" s="51">
        <v>0</v>
      </c>
      <c r="J11" s="51">
        <v>10.254</v>
      </c>
      <c r="K11" s="53">
        <f t="shared" si="0"/>
        <v>11.581</v>
      </c>
      <c r="L11" s="54">
        <v>0</v>
      </c>
      <c r="M11" s="53">
        <f t="shared" si="1"/>
        <v>11.581</v>
      </c>
      <c r="N11" s="51">
        <v>0.4</v>
      </c>
      <c r="O11" s="51">
        <v>0</v>
      </c>
      <c r="P11" s="55">
        <f t="shared" si="2"/>
        <v>11.981</v>
      </c>
      <c r="Q11" s="56">
        <v>1.3</v>
      </c>
      <c r="R11" s="55">
        <f t="shared" si="3"/>
        <v>10.680999999999999</v>
      </c>
      <c r="S11" s="51">
        <v>0.4</v>
      </c>
      <c r="T11" s="57">
        <v>0</v>
      </c>
      <c r="U11" s="39"/>
    </row>
    <row r="12" spans="1:21" x14ac:dyDescent="0.3">
      <c r="A12" s="49">
        <f t="shared" si="4"/>
        <v>43622</v>
      </c>
      <c r="B12" s="50" t="s">
        <v>33</v>
      </c>
      <c r="C12" s="50"/>
      <c r="D12" s="51">
        <v>1.46</v>
      </c>
      <c r="E12" s="52"/>
      <c r="F12" s="51">
        <v>0.53900000000000003</v>
      </c>
      <c r="G12" s="51">
        <v>0</v>
      </c>
      <c r="H12" s="51">
        <v>0.106</v>
      </c>
      <c r="I12" s="51">
        <v>0</v>
      </c>
      <c r="J12" s="51">
        <v>6.6520000000000001</v>
      </c>
      <c r="K12" s="53">
        <f t="shared" si="0"/>
        <v>8.7569999999999997</v>
      </c>
      <c r="L12" s="54">
        <v>0</v>
      </c>
      <c r="M12" s="53">
        <f t="shared" si="1"/>
        <v>8.7569999999999997</v>
      </c>
      <c r="N12" s="51">
        <v>0.4</v>
      </c>
      <c r="O12" s="51">
        <v>0</v>
      </c>
      <c r="P12" s="55">
        <f t="shared" si="2"/>
        <v>9.157</v>
      </c>
      <c r="Q12" s="56">
        <v>1.3</v>
      </c>
      <c r="R12" s="55">
        <f t="shared" si="3"/>
        <v>7.8570000000000002</v>
      </c>
      <c r="S12" s="51">
        <v>0.4</v>
      </c>
      <c r="T12" s="57">
        <v>0</v>
      </c>
      <c r="U12" s="39"/>
    </row>
    <row r="13" spans="1:21" x14ac:dyDescent="0.3">
      <c r="A13" s="49">
        <f t="shared" si="4"/>
        <v>43623</v>
      </c>
      <c r="B13" s="50" t="s">
        <v>34</v>
      </c>
      <c r="C13" s="50"/>
      <c r="D13" s="51">
        <v>2.1840000000000002</v>
      </c>
      <c r="E13" s="52"/>
      <c r="F13" s="51">
        <v>1.671</v>
      </c>
      <c r="G13" s="51">
        <v>0</v>
      </c>
      <c r="H13" s="51">
        <v>1.119</v>
      </c>
      <c r="I13" s="51">
        <v>0</v>
      </c>
      <c r="J13" s="51">
        <v>7.73</v>
      </c>
      <c r="K13" s="53">
        <f t="shared" si="0"/>
        <v>12.704000000000001</v>
      </c>
      <c r="L13" s="54">
        <v>0</v>
      </c>
      <c r="M13" s="53">
        <f t="shared" si="1"/>
        <v>12.704000000000001</v>
      </c>
      <c r="N13" s="51">
        <v>0.39900000000000002</v>
      </c>
      <c r="O13" s="51">
        <v>0</v>
      </c>
      <c r="P13" s="55">
        <f t="shared" si="2"/>
        <v>13.103000000000002</v>
      </c>
      <c r="Q13" s="56">
        <v>1.36</v>
      </c>
      <c r="R13" s="55">
        <f t="shared" si="3"/>
        <v>11.743000000000002</v>
      </c>
      <c r="S13" s="51">
        <v>0.39900000000000002</v>
      </c>
      <c r="T13" s="57">
        <v>0</v>
      </c>
      <c r="U13" s="39"/>
    </row>
    <row r="14" spans="1:21" x14ac:dyDescent="0.3">
      <c r="A14" s="49">
        <f t="shared" si="4"/>
        <v>43624</v>
      </c>
      <c r="B14" s="50" t="s">
        <v>28</v>
      </c>
      <c r="C14" s="50"/>
      <c r="D14" s="51">
        <v>0.76700000000000002</v>
      </c>
      <c r="E14" s="52"/>
      <c r="F14" s="51">
        <v>0.95599999999999996</v>
      </c>
      <c r="G14" s="51">
        <v>0</v>
      </c>
      <c r="H14" s="51">
        <v>0.55700000000000005</v>
      </c>
      <c r="I14" s="51">
        <v>0</v>
      </c>
      <c r="J14" s="51">
        <v>10.208</v>
      </c>
      <c r="K14" s="53">
        <f t="shared" si="0"/>
        <v>12.488</v>
      </c>
      <c r="L14" s="54">
        <v>0</v>
      </c>
      <c r="M14" s="53">
        <f t="shared" si="1"/>
        <v>12.488</v>
      </c>
      <c r="N14" s="51">
        <v>0.39600000000000002</v>
      </c>
      <c r="O14" s="51">
        <v>0</v>
      </c>
      <c r="P14" s="55">
        <f t="shared" si="2"/>
        <v>12.884</v>
      </c>
      <c r="Q14" s="56">
        <v>1.36</v>
      </c>
      <c r="R14" s="55">
        <f t="shared" si="3"/>
        <v>11.524000000000001</v>
      </c>
      <c r="S14" s="51">
        <v>0.39600000000000002</v>
      </c>
      <c r="T14" s="57">
        <v>0</v>
      </c>
      <c r="U14" s="39"/>
    </row>
    <row r="15" spans="1:21" ht="15" thickBot="1" x14ac:dyDescent="0.35">
      <c r="A15" s="58">
        <f t="shared" si="4"/>
        <v>43625</v>
      </c>
      <c r="B15" s="59" t="s">
        <v>29</v>
      </c>
      <c r="C15" s="59"/>
      <c r="D15" s="60">
        <v>0.51600000000000001</v>
      </c>
      <c r="E15" s="61"/>
      <c r="F15" s="60">
        <v>0.84199999999999997</v>
      </c>
      <c r="G15" s="60">
        <v>0</v>
      </c>
      <c r="H15" s="60">
        <v>0.55600000000000005</v>
      </c>
      <c r="I15" s="60">
        <v>0</v>
      </c>
      <c r="J15" s="60">
        <v>9.0109999999999992</v>
      </c>
      <c r="K15" s="62">
        <f t="shared" si="0"/>
        <v>10.924999999999999</v>
      </c>
      <c r="L15" s="63">
        <v>0</v>
      </c>
      <c r="M15" s="62">
        <f t="shared" si="1"/>
        <v>10.924999999999999</v>
      </c>
      <c r="N15" s="60">
        <v>0.39500000000000002</v>
      </c>
      <c r="O15" s="60">
        <v>0</v>
      </c>
      <c r="P15" s="64">
        <f t="shared" si="2"/>
        <v>11.319999999999999</v>
      </c>
      <c r="Q15" s="65">
        <v>1.37</v>
      </c>
      <c r="R15" s="64">
        <f t="shared" si="3"/>
        <v>9.9499999999999993</v>
      </c>
      <c r="S15" s="60">
        <v>0.39500000000000002</v>
      </c>
      <c r="T15" s="66">
        <v>0</v>
      </c>
      <c r="U15" s="39"/>
    </row>
    <row r="16" spans="1:21" x14ac:dyDescent="0.3">
      <c r="A16" s="30">
        <f t="shared" si="4"/>
        <v>43626</v>
      </c>
      <c r="B16" s="31" t="s">
        <v>30</v>
      </c>
      <c r="C16" s="31"/>
      <c r="D16" s="32">
        <v>0.64100000000000001</v>
      </c>
      <c r="E16" s="33"/>
      <c r="F16" s="32">
        <v>1.2529999999999999</v>
      </c>
      <c r="G16" s="32">
        <v>0</v>
      </c>
      <c r="H16" s="32">
        <v>0.55600000000000005</v>
      </c>
      <c r="I16" s="32">
        <v>0</v>
      </c>
      <c r="J16" s="32">
        <v>10.234999999999999</v>
      </c>
      <c r="K16" s="34">
        <f t="shared" si="0"/>
        <v>12.684999999999999</v>
      </c>
      <c r="L16" s="35">
        <v>0</v>
      </c>
      <c r="M16" s="34">
        <f t="shared" si="1"/>
        <v>12.684999999999999</v>
      </c>
      <c r="N16" s="32">
        <v>0.34200000000000003</v>
      </c>
      <c r="O16" s="32">
        <v>0</v>
      </c>
      <c r="P16" s="36">
        <f t="shared" si="2"/>
        <v>13.026999999999999</v>
      </c>
      <c r="Q16" s="37">
        <v>1.1819999999999999</v>
      </c>
      <c r="R16" s="36">
        <f t="shared" si="3"/>
        <v>11.844999999999999</v>
      </c>
      <c r="S16" s="32">
        <v>0.34200000000000003</v>
      </c>
      <c r="T16" s="38">
        <v>0</v>
      </c>
      <c r="U16" s="39"/>
    </row>
    <row r="17" spans="1:21" x14ac:dyDescent="0.3">
      <c r="A17" s="49">
        <f t="shared" si="4"/>
        <v>43627</v>
      </c>
      <c r="B17" s="50" t="s">
        <v>31</v>
      </c>
      <c r="C17" s="50"/>
      <c r="D17" s="51">
        <v>0.24199999999999994</v>
      </c>
      <c r="E17" s="52"/>
      <c r="F17" s="51">
        <v>1.841</v>
      </c>
      <c r="G17" s="51">
        <v>0</v>
      </c>
      <c r="H17" s="51">
        <v>0.55500000000000005</v>
      </c>
      <c r="I17" s="51">
        <v>0</v>
      </c>
      <c r="J17" s="51">
        <v>10.19</v>
      </c>
      <c r="K17" s="53">
        <f t="shared" si="0"/>
        <v>12.827999999999999</v>
      </c>
      <c r="L17" s="54">
        <v>0</v>
      </c>
      <c r="M17" s="53">
        <f t="shared" si="1"/>
        <v>12.827999999999999</v>
      </c>
      <c r="N17" s="51">
        <v>0.33800000000000002</v>
      </c>
      <c r="O17" s="51">
        <v>0</v>
      </c>
      <c r="P17" s="55">
        <f t="shared" si="2"/>
        <v>13.165999999999999</v>
      </c>
      <c r="Q17" s="56">
        <v>2.02</v>
      </c>
      <c r="R17" s="55">
        <f t="shared" si="3"/>
        <v>11.145999999999999</v>
      </c>
      <c r="S17" s="51">
        <v>0.33800000000000002</v>
      </c>
      <c r="T17" s="57">
        <v>0</v>
      </c>
      <c r="U17" s="39"/>
    </row>
    <row r="18" spans="1:21" x14ac:dyDescent="0.3">
      <c r="A18" s="49">
        <f t="shared" si="4"/>
        <v>43628</v>
      </c>
      <c r="B18" s="50" t="s">
        <v>32</v>
      </c>
      <c r="C18" s="50"/>
      <c r="D18" s="51">
        <v>1.7919999999999998</v>
      </c>
      <c r="E18" s="52"/>
      <c r="F18" s="51">
        <v>1.95</v>
      </c>
      <c r="G18" s="51">
        <v>0</v>
      </c>
      <c r="H18" s="51">
        <v>0.55200000000000005</v>
      </c>
      <c r="I18" s="51">
        <v>0</v>
      </c>
      <c r="J18" s="51">
        <v>10.151</v>
      </c>
      <c r="K18" s="53">
        <f t="shared" si="0"/>
        <v>14.445</v>
      </c>
      <c r="L18" s="54">
        <v>0</v>
      </c>
      <c r="M18" s="53">
        <f t="shared" si="1"/>
        <v>14.445</v>
      </c>
      <c r="N18" s="51">
        <v>0.40300000000000002</v>
      </c>
      <c r="O18" s="51">
        <v>0</v>
      </c>
      <c r="P18" s="55">
        <f t="shared" si="2"/>
        <v>14.848000000000001</v>
      </c>
      <c r="Q18" s="56">
        <v>2</v>
      </c>
      <c r="R18" s="55">
        <f t="shared" si="3"/>
        <v>12.848000000000001</v>
      </c>
      <c r="S18" s="51">
        <v>0.40300000000000002</v>
      </c>
      <c r="T18" s="57">
        <v>0</v>
      </c>
      <c r="U18" s="39"/>
    </row>
    <row r="19" spans="1:21" x14ac:dyDescent="0.3">
      <c r="A19" s="49">
        <f t="shared" si="4"/>
        <v>43629</v>
      </c>
      <c r="B19" s="50" t="s">
        <v>33</v>
      </c>
      <c r="C19" s="50"/>
      <c r="D19" s="51">
        <v>3.62</v>
      </c>
      <c r="E19" s="52"/>
      <c r="F19" s="51">
        <v>1.9450000000000001</v>
      </c>
      <c r="G19" s="51">
        <v>0</v>
      </c>
      <c r="H19" s="51">
        <v>0.55400000000000005</v>
      </c>
      <c r="I19" s="51">
        <v>0</v>
      </c>
      <c r="J19" s="51">
        <v>6.7229999999999999</v>
      </c>
      <c r="K19" s="53">
        <f t="shared" si="0"/>
        <v>12.842000000000001</v>
      </c>
      <c r="L19" s="54">
        <v>0</v>
      </c>
      <c r="M19" s="53">
        <f t="shared" si="1"/>
        <v>12.842000000000001</v>
      </c>
      <c r="N19" s="51">
        <v>0.40400000000000003</v>
      </c>
      <c r="O19" s="51">
        <v>0</v>
      </c>
      <c r="P19" s="55">
        <f t="shared" si="2"/>
        <v>13.246</v>
      </c>
      <c r="Q19" s="56">
        <v>2.0299999999999998</v>
      </c>
      <c r="R19" s="55">
        <f t="shared" si="3"/>
        <v>11.216000000000001</v>
      </c>
      <c r="S19" s="51">
        <v>0.40400000000000003</v>
      </c>
      <c r="T19" s="57">
        <v>0</v>
      </c>
      <c r="U19" s="39"/>
    </row>
    <row r="20" spans="1:21" x14ac:dyDescent="0.3">
      <c r="A20" s="49">
        <f t="shared" si="4"/>
        <v>43630</v>
      </c>
      <c r="B20" s="50" t="s">
        <v>34</v>
      </c>
      <c r="C20" s="50"/>
      <c r="D20" s="51">
        <v>3.2869999999999999</v>
      </c>
      <c r="E20" s="52"/>
      <c r="F20" s="51">
        <v>1.94</v>
      </c>
      <c r="G20" s="51">
        <v>0</v>
      </c>
      <c r="H20" s="51">
        <v>0.52800000000000002</v>
      </c>
      <c r="I20" s="51">
        <v>0</v>
      </c>
      <c r="J20" s="51">
        <v>7.7</v>
      </c>
      <c r="K20" s="53">
        <f t="shared" si="0"/>
        <v>13.455000000000002</v>
      </c>
      <c r="L20" s="54">
        <v>0</v>
      </c>
      <c r="M20" s="53">
        <f t="shared" si="1"/>
        <v>13.455000000000002</v>
      </c>
      <c r="N20" s="51">
        <v>0.40500000000000003</v>
      </c>
      <c r="O20" s="51">
        <v>0</v>
      </c>
      <c r="P20" s="55">
        <f t="shared" si="2"/>
        <v>13.860000000000001</v>
      </c>
      <c r="Q20" s="56">
        <v>2.0499999999999998</v>
      </c>
      <c r="R20" s="55">
        <f t="shared" si="3"/>
        <v>11.810000000000002</v>
      </c>
      <c r="S20" s="51">
        <v>0.40500000000000003</v>
      </c>
      <c r="T20" s="57">
        <v>0</v>
      </c>
      <c r="U20" s="39"/>
    </row>
    <row r="21" spans="1:21" x14ac:dyDescent="0.3">
      <c r="A21" s="49">
        <f t="shared" si="4"/>
        <v>43631</v>
      </c>
      <c r="B21" s="50" t="s">
        <v>28</v>
      </c>
      <c r="C21" s="50"/>
      <c r="D21" s="51">
        <v>1.169</v>
      </c>
      <c r="E21" s="52"/>
      <c r="F21" s="51">
        <v>1.9379999999999999</v>
      </c>
      <c r="G21" s="51">
        <v>0</v>
      </c>
      <c r="H21" s="51">
        <v>0.55100000000000005</v>
      </c>
      <c r="I21" s="51">
        <v>0</v>
      </c>
      <c r="J21" s="51">
        <v>10.004</v>
      </c>
      <c r="K21" s="53">
        <f t="shared" si="0"/>
        <v>13.661999999999999</v>
      </c>
      <c r="L21" s="54">
        <v>0</v>
      </c>
      <c r="M21" s="53">
        <f t="shared" si="1"/>
        <v>13.661999999999999</v>
      </c>
      <c r="N21" s="51">
        <v>0.40500000000000003</v>
      </c>
      <c r="O21" s="51">
        <v>0</v>
      </c>
      <c r="P21" s="55">
        <f t="shared" si="2"/>
        <v>14.066999999999998</v>
      </c>
      <c r="Q21" s="56">
        <v>2.0299999999999998</v>
      </c>
      <c r="R21" s="55">
        <f t="shared" si="3"/>
        <v>12.036999999999999</v>
      </c>
      <c r="S21" s="51">
        <v>0.40500000000000003</v>
      </c>
      <c r="T21" s="57">
        <v>0</v>
      </c>
      <c r="U21" s="39"/>
    </row>
    <row r="22" spans="1:21" ht="15" thickBot="1" x14ac:dyDescent="0.35">
      <c r="A22" s="58">
        <f t="shared" si="4"/>
        <v>43632</v>
      </c>
      <c r="B22" s="59" t="s">
        <v>29</v>
      </c>
      <c r="C22" s="59"/>
      <c r="D22" s="60">
        <v>2.3919999999999999</v>
      </c>
      <c r="E22" s="61"/>
      <c r="F22" s="60">
        <v>1.9350000000000001</v>
      </c>
      <c r="G22" s="60">
        <v>0</v>
      </c>
      <c r="H22" s="60">
        <v>0.55100000000000005</v>
      </c>
      <c r="I22" s="60">
        <v>0</v>
      </c>
      <c r="J22" s="60">
        <v>10.016999999999999</v>
      </c>
      <c r="K22" s="62">
        <f t="shared" si="0"/>
        <v>14.895</v>
      </c>
      <c r="L22" s="63">
        <v>0</v>
      </c>
      <c r="M22" s="62">
        <f t="shared" si="1"/>
        <v>14.895</v>
      </c>
      <c r="N22" s="60">
        <v>0.40400000000000003</v>
      </c>
      <c r="O22" s="60">
        <v>0</v>
      </c>
      <c r="P22" s="64">
        <f t="shared" si="2"/>
        <v>15.298999999999999</v>
      </c>
      <c r="Q22" s="65">
        <v>2.0299999999999998</v>
      </c>
      <c r="R22" s="64">
        <f t="shared" si="3"/>
        <v>13.269</v>
      </c>
      <c r="S22" s="60">
        <v>0.40400000000000003</v>
      </c>
      <c r="T22" s="66">
        <v>0</v>
      </c>
      <c r="U22" s="39"/>
    </row>
    <row r="23" spans="1:21" x14ac:dyDescent="0.3">
      <c r="A23" s="30">
        <f t="shared" si="4"/>
        <v>43633</v>
      </c>
      <c r="B23" s="31" t="s">
        <v>30</v>
      </c>
      <c r="C23" s="31"/>
      <c r="D23" s="32">
        <v>2.1150000000000002</v>
      </c>
      <c r="E23" s="33"/>
      <c r="F23" s="32">
        <v>1.5940000000000001</v>
      </c>
      <c r="G23" s="32">
        <v>0</v>
      </c>
      <c r="H23" s="32">
        <v>0.95799999999999996</v>
      </c>
      <c r="I23" s="32">
        <v>0</v>
      </c>
      <c r="J23" s="32">
        <v>9.9979999999999993</v>
      </c>
      <c r="K23" s="34">
        <f t="shared" si="0"/>
        <v>14.664999999999999</v>
      </c>
      <c r="L23" s="35">
        <v>0</v>
      </c>
      <c r="M23" s="34">
        <f t="shared" si="1"/>
        <v>14.664999999999999</v>
      </c>
      <c r="N23" s="32">
        <v>0.40400000000000003</v>
      </c>
      <c r="O23" s="32">
        <v>0</v>
      </c>
      <c r="P23" s="36">
        <f t="shared" si="2"/>
        <v>15.068999999999999</v>
      </c>
      <c r="Q23" s="37">
        <v>2.0299999999999998</v>
      </c>
      <c r="R23" s="36">
        <f t="shared" si="3"/>
        <v>13.039</v>
      </c>
      <c r="S23" s="32">
        <v>0.40400000000000003</v>
      </c>
      <c r="T23" s="38">
        <v>0</v>
      </c>
      <c r="U23" s="39"/>
    </row>
    <row r="24" spans="1:21" x14ac:dyDescent="0.3">
      <c r="A24" s="49">
        <f t="shared" si="4"/>
        <v>43634</v>
      </c>
      <c r="B24" s="50" t="s">
        <v>31</v>
      </c>
      <c r="C24" s="50"/>
      <c r="D24" s="51">
        <v>0.83099999999999996</v>
      </c>
      <c r="E24" s="52"/>
      <c r="F24" s="51">
        <v>1.397</v>
      </c>
      <c r="G24" s="51">
        <v>0</v>
      </c>
      <c r="H24" s="51">
        <v>1.1100000000000001</v>
      </c>
      <c r="I24" s="51">
        <v>0</v>
      </c>
      <c r="J24" s="51">
        <v>9.6880000000000006</v>
      </c>
      <c r="K24" s="53">
        <f t="shared" si="0"/>
        <v>13.026</v>
      </c>
      <c r="L24" s="54">
        <v>0</v>
      </c>
      <c r="M24" s="53">
        <f t="shared" si="1"/>
        <v>13.026</v>
      </c>
      <c r="N24" s="51">
        <v>0.40300000000000002</v>
      </c>
      <c r="O24" s="51">
        <v>0</v>
      </c>
      <c r="P24" s="55">
        <f t="shared" si="2"/>
        <v>13.429</v>
      </c>
      <c r="Q24" s="56">
        <v>2.04</v>
      </c>
      <c r="R24" s="55">
        <f t="shared" si="3"/>
        <v>11.388999999999999</v>
      </c>
      <c r="S24" s="51">
        <v>0.40300000000000002</v>
      </c>
      <c r="T24" s="57">
        <v>0</v>
      </c>
      <c r="U24" s="39"/>
    </row>
    <row r="25" spans="1:21" x14ac:dyDescent="0.3">
      <c r="A25" s="49">
        <f t="shared" si="4"/>
        <v>43635</v>
      </c>
      <c r="B25" s="50" t="s">
        <v>32</v>
      </c>
      <c r="C25" s="50"/>
      <c r="D25" s="51">
        <v>1.06</v>
      </c>
      <c r="E25" s="52"/>
      <c r="F25" s="51">
        <v>1.0640000000000001</v>
      </c>
      <c r="G25" s="51">
        <v>0</v>
      </c>
      <c r="H25" s="51">
        <v>1.0740000000000001</v>
      </c>
      <c r="I25" s="51">
        <v>0</v>
      </c>
      <c r="J25" s="51">
        <v>9.5920000000000005</v>
      </c>
      <c r="K25" s="53">
        <f t="shared" si="0"/>
        <v>12.790000000000001</v>
      </c>
      <c r="L25" s="54">
        <v>0</v>
      </c>
      <c r="M25" s="53">
        <f t="shared" si="1"/>
        <v>12.790000000000001</v>
      </c>
      <c r="N25" s="51">
        <v>0.40200000000000002</v>
      </c>
      <c r="O25" s="51">
        <v>0</v>
      </c>
      <c r="P25" s="55">
        <f t="shared" si="2"/>
        <v>13.192</v>
      </c>
      <c r="Q25" s="56">
        <v>2.04</v>
      </c>
      <c r="R25" s="55">
        <f t="shared" si="3"/>
        <v>11.152000000000001</v>
      </c>
      <c r="S25" s="51">
        <v>0.40200000000000002</v>
      </c>
      <c r="T25" s="57">
        <v>0</v>
      </c>
      <c r="U25" s="39"/>
    </row>
    <row r="26" spans="1:21" x14ac:dyDescent="0.3">
      <c r="A26" s="49">
        <f t="shared" si="4"/>
        <v>43636</v>
      </c>
      <c r="B26" s="50" t="s">
        <v>33</v>
      </c>
      <c r="C26" s="50"/>
      <c r="D26" s="51">
        <v>1.1480000000000001</v>
      </c>
      <c r="E26" s="52"/>
      <c r="F26" s="51">
        <v>1.2649999999999999</v>
      </c>
      <c r="G26" s="51">
        <v>0</v>
      </c>
      <c r="H26" s="51">
        <v>0.996</v>
      </c>
      <c r="I26" s="51">
        <v>0</v>
      </c>
      <c r="J26" s="51">
        <v>5.7779999999999996</v>
      </c>
      <c r="K26" s="53">
        <f t="shared" si="0"/>
        <v>9.1869999999999994</v>
      </c>
      <c r="L26" s="54">
        <v>0</v>
      </c>
      <c r="M26" s="53">
        <f t="shared" si="1"/>
        <v>9.1869999999999994</v>
      </c>
      <c r="N26" s="51">
        <v>0.40200000000000002</v>
      </c>
      <c r="O26" s="51">
        <v>0</v>
      </c>
      <c r="P26" s="55">
        <f t="shared" si="2"/>
        <v>9.5889999999999986</v>
      </c>
      <c r="Q26" s="56">
        <v>2.0299999999999998</v>
      </c>
      <c r="R26" s="55">
        <f t="shared" si="3"/>
        <v>7.5589999999999993</v>
      </c>
      <c r="S26" s="51">
        <v>0.40200000000000002</v>
      </c>
      <c r="T26" s="57">
        <v>0</v>
      </c>
      <c r="U26" s="39"/>
    </row>
    <row r="27" spans="1:21" x14ac:dyDescent="0.3">
      <c r="A27" s="49">
        <f t="shared" si="4"/>
        <v>43637</v>
      </c>
      <c r="B27" s="50" t="s">
        <v>34</v>
      </c>
      <c r="C27" s="50"/>
      <c r="D27" s="51">
        <v>1.3440000000000001</v>
      </c>
      <c r="E27" s="52"/>
      <c r="F27" s="51">
        <v>1.3720000000000001</v>
      </c>
      <c r="G27" s="51">
        <v>0</v>
      </c>
      <c r="H27" s="51">
        <v>0.86499999999999999</v>
      </c>
      <c r="I27" s="51">
        <v>0</v>
      </c>
      <c r="J27" s="51">
        <v>7.4470000000000001</v>
      </c>
      <c r="K27" s="53">
        <f t="shared" si="0"/>
        <v>11.028</v>
      </c>
      <c r="L27" s="54">
        <v>0</v>
      </c>
      <c r="M27" s="53">
        <f t="shared" si="1"/>
        <v>11.028</v>
      </c>
      <c r="N27" s="51">
        <v>0.40100000000000002</v>
      </c>
      <c r="O27" s="51">
        <v>0</v>
      </c>
      <c r="P27" s="55">
        <f t="shared" si="2"/>
        <v>11.429</v>
      </c>
      <c r="Q27" s="56">
        <v>2.0699999999999998</v>
      </c>
      <c r="R27" s="55">
        <f t="shared" si="3"/>
        <v>9.359</v>
      </c>
      <c r="S27" s="51">
        <v>0.40100000000000002</v>
      </c>
      <c r="T27" s="57">
        <v>0</v>
      </c>
      <c r="U27" s="39"/>
    </row>
    <row r="28" spans="1:21" x14ac:dyDescent="0.3">
      <c r="A28" s="49">
        <f t="shared" si="4"/>
        <v>43638</v>
      </c>
      <c r="B28" s="50" t="s">
        <v>28</v>
      </c>
      <c r="C28" s="50"/>
      <c r="D28" s="51">
        <v>0.81200000000000006</v>
      </c>
      <c r="E28" s="52"/>
      <c r="F28" s="51">
        <v>0.627</v>
      </c>
      <c r="G28" s="51">
        <v>0</v>
      </c>
      <c r="H28" s="51">
        <v>0.17799999999999999</v>
      </c>
      <c r="I28" s="51">
        <v>0</v>
      </c>
      <c r="J28" s="51">
        <v>9.2409999999999997</v>
      </c>
      <c r="K28" s="53">
        <f t="shared" si="0"/>
        <v>10.858000000000001</v>
      </c>
      <c r="L28" s="54">
        <v>0</v>
      </c>
      <c r="M28" s="53">
        <f t="shared" si="1"/>
        <v>10.858000000000001</v>
      </c>
      <c r="N28" s="51">
        <v>0.40100000000000002</v>
      </c>
      <c r="O28" s="51">
        <v>0</v>
      </c>
      <c r="P28" s="55">
        <f t="shared" si="2"/>
        <v>11.259</v>
      </c>
      <c r="Q28" s="56">
        <v>2.0499999999999998</v>
      </c>
      <c r="R28" s="55">
        <f t="shared" si="3"/>
        <v>9.2089999999999996</v>
      </c>
      <c r="S28" s="51">
        <v>0.40100000000000002</v>
      </c>
      <c r="T28" s="57">
        <v>0</v>
      </c>
      <c r="U28" s="39"/>
    </row>
    <row r="29" spans="1:21" ht="15" thickBot="1" x14ac:dyDescent="0.35">
      <c r="A29" s="58">
        <f t="shared" si="4"/>
        <v>43639</v>
      </c>
      <c r="B29" s="59" t="s">
        <v>29</v>
      </c>
      <c r="C29" s="59"/>
      <c r="D29" s="60">
        <v>0.14100000000000001</v>
      </c>
      <c r="E29" s="61"/>
      <c r="F29" s="60">
        <v>0.38600000000000001</v>
      </c>
      <c r="G29" s="60">
        <v>0</v>
      </c>
      <c r="H29" s="60">
        <v>0</v>
      </c>
      <c r="I29" s="60">
        <v>0</v>
      </c>
      <c r="J29" s="60">
        <v>9.2720000000000002</v>
      </c>
      <c r="K29" s="62">
        <f t="shared" si="0"/>
        <v>9.7989999999999995</v>
      </c>
      <c r="L29" s="63">
        <v>0</v>
      </c>
      <c r="M29" s="62">
        <f t="shared" si="1"/>
        <v>9.7989999999999995</v>
      </c>
      <c r="N29" s="60">
        <v>0.4</v>
      </c>
      <c r="O29" s="60">
        <v>0</v>
      </c>
      <c r="P29" s="64">
        <f t="shared" si="2"/>
        <v>10.199</v>
      </c>
      <c r="Q29" s="65">
        <v>1.5</v>
      </c>
      <c r="R29" s="64">
        <f t="shared" si="3"/>
        <v>8.6989999999999998</v>
      </c>
      <c r="S29" s="60">
        <v>0.4</v>
      </c>
      <c r="T29" s="66">
        <v>0</v>
      </c>
      <c r="U29" s="39"/>
    </row>
    <row r="30" spans="1:21" x14ac:dyDescent="0.3">
      <c r="A30" s="67">
        <f t="shared" si="4"/>
        <v>43640</v>
      </c>
      <c r="B30" s="68" t="s">
        <v>30</v>
      </c>
      <c r="C30" s="68"/>
      <c r="D30" s="69">
        <v>0.45899999999999996</v>
      </c>
      <c r="E30" s="70"/>
      <c r="F30" s="69">
        <v>0.504</v>
      </c>
      <c r="G30" s="69">
        <v>0</v>
      </c>
      <c r="H30" s="69">
        <v>0.14299999999999999</v>
      </c>
      <c r="I30" s="69">
        <v>0</v>
      </c>
      <c r="J30" s="69">
        <v>9.3320000000000007</v>
      </c>
      <c r="K30" s="71">
        <f t="shared" si="0"/>
        <v>10.438000000000001</v>
      </c>
      <c r="L30" s="72">
        <v>0</v>
      </c>
      <c r="M30" s="71">
        <f t="shared" si="1"/>
        <v>10.438000000000001</v>
      </c>
      <c r="N30" s="69">
        <v>0.39800000000000002</v>
      </c>
      <c r="O30" s="69">
        <v>0</v>
      </c>
      <c r="P30" s="73">
        <f t="shared" si="2"/>
        <v>10.836</v>
      </c>
      <c r="Q30" s="74">
        <v>1.02</v>
      </c>
      <c r="R30" s="73">
        <f t="shared" si="3"/>
        <v>9.8160000000000007</v>
      </c>
      <c r="S30" s="69">
        <v>0.39800000000000002</v>
      </c>
      <c r="T30" s="75">
        <v>0</v>
      </c>
      <c r="U30" s="39"/>
    </row>
    <row r="31" spans="1:21" x14ac:dyDescent="0.3">
      <c r="A31" s="49">
        <f t="shared" si="4"/>
        <v>43641</v>
      </c>
      <c r="B31" s="50" t="s">
        <v>31</v>
      </c>
      <c r="C31" s="50"/>
      <c r="D31" s="51">
        <v>0.98199999999999998</v>
      </c>
      <c r="E31" s="52"/>
      <c r="F31" s="51">
        <v>0.45</v>
      </c>
      <c r="G31" s="51">
        <v>0</v>
      </c>
      <c r="H31" s="51">
        <v>0.121</v>
      </c>
      <c r="I31" s="51">
        <v>0</v>
      </c>
      <c r="J31" s="51">
        <v>9.4280000000000008</v>
      </c>
      <c r="K31" s="53">
        <f t="shared" si="0"/>
        <v>10.981000000000002</v>
      </c>
      <c r="L31" s="54">
        <v>0</v>
      </c>
      <c r="M31" s="53">
        <f t="shared" si="1"/>
        <v>10.981000000000002</v>
      </c>
      <c r="N31" s="51">
        <v>0.39700000000000002</v>
      </c>
      <c r="O31" s="51">
        <v>0</v>
      </c>
      <c r="P31" s="55">
        <f t="shared" si="2"/>
        <v>11.378000000000002</v>
      </c>
      <c r="Q31" s="56">
        <v>2.1800000000000002</v>
      </c>
      <c r="R31" s="55">
        <f t="shared" si="3"/>
        <v>9.1980000000000022</v>
      </c>
      <c r="S31" s="51">
        <v>0.39700000000000002</v>
      </c>
      <c r="T31" s="57">
        <v>0</v>
      </c>
      <c r="U31" s="39"/>
    </row>
    <row r="32" spans="1:21" x14ac:dyDescent="0.3">
      <c r="A32" s="49">
        <f t="shared" si="4"/>
        <v>43642</v>
      </c>
      <c r="B32" s="50" t="s">
        <v>32</v>
      </c>
      <c r="C32" s="50"/>
      <c r="D32" s="51">
        <v>1.008</v>
      </c>
      <c r="E32" s="52"/>
      <c r="F32" s="51">
        <v>1.071</v>
      </c>
      <c r="G32" s="51">
        <v>0</v>
      </c>
      <c r="H32" s="51">
        <v>0</v>
      </c>
      <c r="I32" s="51">
        <v>0</v>
      </c>
      <c r="J32" s="51">
        <v>9.7089999999999996</v>
      </c>
      <c r="K32" s="53">
        <f t="shared" si="0"/>
        <v>11.788</v>
      </c>
      <c r="L32" s="54">
        <v>0</v>
      </c>
      <c r="M32" s="53">
        <f t="shared" si="1"/>
        <v>11.788</v>
      </c>
      <c r="N32" s="51">
        <v>0.39600000000000002</v>
      </c>
      <c r="O32" s="51">
        <v>0</v>
      </c>
      <c r="P32" s="55">
        <f t="shared" si="2"/>
        <v>12.184000000000001</v>
      </c>
      <c r="Q32" s="56">
        <v>2.27</v>
      </c>
      <c r="R32" s="55">
        <f t="shared" si="3"/>
        <v>9.9140000000000015</v>
      </c>
      <c r="S32" s="51">
        <v>0.39600000000000002</v>
      </c>
      <c r="T32" s="57">
        <v>0</v>
      </c>
      <c r="U32" s="39"/>
    </row>
    <row r="33" spans="1:21" x14ac:dyDescent="0.3">
      <c r="A33" s="49">
        <f t="shared" si="4"/>
        <v>43643</v>
      </c>
      <c r="B33" s="50" t="s">
        <v>33</v>
      </c>
      <c r="C33" s="50"/>
      <c r="D33" s="51">
        <v>4.4867999999999997</v>
      </c>
      <c r="E33" s="52"/>
      <c r="F33" s="51">
        <v>1.7929999999999999</v>
      </c>
      <c r="G33" s="51">
        <v>0</v>
      </c>
      <c r="H33" s="51">
        <v>1.84</v>
      </c>
      <c r="I33" s="51">
        <v>0</v>
      </c>
      <c r="J33" s="51">
        <v>5.6239999999999997</v>
      </c>
      <c r="K33" s="53">
        <f t="shared" si="0"/>
        <v>13.7438</v>
      </c>
      <c r="L33" s="54">
        <v>0</v>
      </c>
      <c r="M33" s="53">
        <f t="shared" si="1"/>
        <v>13.7438</v>
      </c>
      <c r="N33" s="51">
        <v>0.3962</v>
      </c>
      <c r="O33" s="51">
        <v>0</v>
      </c>
      <c r="P33" s="55">
        <f t="shared" si="2"/>
        <v>14.14</v>
      </c>
      <c r="Q33" s="56">
        <v>2.2599999999999998</v>
      </c>
      <c r="R33" s="55">
        <f t="shared" si="3"/>
        <v>11.88</v>
      </c>
      <c r="S33" s="51">
        <v>0.3962</v>
      </c>
      <c r="T33" s="57">
        <v>0</v>
      </c>
      <c r="U33" s="39"/>
    </row>
    <row r="34" spans="1:21" x14ac:dyDescent="0.3">
      <c r="A34" s="49">
        <f t="shared" si="4"/>
        <v>43644</v>
      </c>
      <c r="B34" s="50" t="s">
        <v>34</v>
      </c>
      <c r="C34" s="50"/>
      <c r="D34" s="51">
        <v>4.2149999999999999</v>
      </c>
      <c r="E34" s="52"/>
      <c r="F34" s="51">
        <v>1.9470000000000001</v>
      </c>
      <c r="G34" s="51">
        <v>0</v>
      </c>
      <c r="H34" s="51">
        <v>4.1210000000000004</v>
      </c>
      <c r="I34" s="51">
        <v>0</v>
      </c>
      <c r="J34" s="51">
        <v>8.0760000000000005</v>
      </c>
      <c r="K34" s="53">
        <f t="shared" si="0"/>
        <v>18.359000000000002</v>
      </c>
      <c r="L34" s="54">
        <v>0</v>
      </c>
      <c r="M34" s="53">
        <f t="shared" si="1"/>
        <v>18.359000000000002</v>
      </c>
      <c r="N34" s="51">
        <v>0.30099999999999999</v>
      </c>
      <c r="O34" s="51">
        <v>0</v>
      </c>
      <c r="P34" s="55">
        <f t="shared" si="2"/>
        <v>18.66</v>
      </c>
      <c r="Q34" s="56">
        <v>2.6880000000000002</v>
      </c>
      <c r="R34" s="55">
        <f t="shared" si="3"/>
        <v>15.972</v>
      </c>
      <c r="S34" s="51">
        <v>0.30099999999999999</v>
      </c>
      <c r="T34" s="57">
        <v>0</v>
      </c>
      <c r="U34" s="39"/>
    </row>
    <row r="35" spans="1:21" x14ac:dyDescent="0.3">
      <c r="A35" s="49">
        <f t="shared" si="4"/>
        <v>43645</v>
      </c>
      <c r="B35" s="50" t="s">
        <v>28</v>
      </c>
      <c r="C35" s="50"/>
      <c r="D35" s="51">
        <v>5.0350000000000001</v>
      </c>
      <c r="E35" s="52"/>
      <c r="F35" s="51">
        <v>1.1719999999999999</v>
      </c>
      <c r="G35" s="51">
        <v>0</v>
      </c>
      <c r="H35" s="51">
        <v>0</v>
      </c>
      <c r="I35" s="51">
        <v>0</v>
      </c>
      <c r="J35" s="51">
        <v>9.5039999999999996</v>
      </c>
      <c r="K35" s="53">
        <f t="shared" si="0"/>
        <v>15.710999999999999</v>
      </c>
      <c r="L35" s="54">
        <v>0</v>
      </c>
      <c r="M35" s="53">
        <f t="shared" si="1"/>
        <v>15.710999999999999</v>
      </c>
      <c r="N35" s="51">
        <v>0.38</v>
      </c>
      <c r="O35" s="51">
        <v>0</v>
      </c>
      <c r="P35" s="55">
        <f t="shared" si="2"/>
        <v>16.090999999999998</v>
      </c>
      <c r="Q35" s="56">
        <v>2.2799999999999998</v>
      </c>
      <c r="R35" s="55">
        <f t="shared" si="3"/>
        <v>13.810999999999998</v>
      </c>
      <c r="S35" s="51">
        <v>0.38</v>
      </c>
      <c r="T35" s="57">
        <v>0</v>
      </c>
      <c r="U35" s="39"/>
    </row>
    <row r="36" spans="1:21" ht="15" thickBot="1" x14ac:dyDescent="0.35">
      <c r="A36" s="58">
        <f t="shared" si="4"/>
        <v>43646</v>
      </c>
      <c r="B36" s="59" t="s">
        <v>29</v>
      </c>
      <c r="C36" s="59"/>
      <c r="D36" s="60">
        <v>0.78799999999999992</v>
      </c>
      <c r="E36" s="61"/>
      <c r="F36" s="60">
        <v>0.49199999999999999</v>
      </c>
      <c r="G36" s="60">
        <v>0</v>
      </c>
      <c r="H36" s="60">
        <v>0.14099999999999999</v>
      </c>
      <c r="I36" s="60">
        <v>0</v>
      </c>
      <c r="J36" s="60">
        <v>9.5440000000000005</v>
      </c>
      <c r="K36" s="62">
        <f t="shared" si="0"/>
        <v>10.965</v>
      </c>
      <c r="L36" s="63">
        <v>0</v>
      </c>
      <c r="M36" s="62">
        <f t="shared" si="1"/>
        <v>10.965</v>
      </c>
      <c r="N36" s="60">
        <v>0.378</v>
      </c>
      <c r="O36" s="60">
        <v>3.0000000000000001E-3</v>
      </c>
      <c r="P36" s="64">
        <f t="shared" si="2"/>
        <v>11.346</v>
      </c>
      <c r="Q36" s="65">
        <v>2.04</v>
      </c>
      <c r="R36" s="64">
        <f t="shared" si="3"/>
        <v>9.3060000000000009</v>
      </c>
      <c r="S36" s="60">
        <v>0.378</v>
      </c>
      <c r="T36" s="66">
        <v>3.0000000000000001E-3</v>
      </c>
      <c r="U36" s="39"/>
    </row>
    <row r="37" spans="1:21" ht="15.75" customHeight="1" thickBot="1" x14ac:dyDescent="0.35">
      <c r="A37" s="76"/>
      <c r="B37" s="77"/>
      <c r="C37" s="77" t="s">
        <v>35</v>
      </c>
      <c r="D37" s="78">
        <f t="shared" ref="D37:T37" si="5">SUM(D7:D36)</f>
        <v>49.201800000000006</v>
      </c>
      <c r="E37" s="79">
        <f t="shared" si="5"/>
        <v>0</v>
      </c>
      <c r="F37" s="79">
        <f t="shared" si="5"/>
        <v>32.116</v>
      </c>
      <c r="G37" s="79">
        <f t="shared" si="5"/>
        <v>0</v>
      </c>
      <c r="H37" s="79">
        <f t="shared" si="5"/>
        <v>18.462000000000003</v>
      </c>
      <c r="I37" s="79">
        <f t="shared" si="5"/>
        <v>0</v>
      </c>
      <c r="J37" s="80">
        <f t="shared" si="5"/>
        <v>259.66699999999997</v>
      </c>
      <c r="K37" s="81">
        <f t="shared" si="5"/>
        <v>359.4468</v>
      </c>
      <c r="L37" s="79">
        <f t="shared" si="5"/>
        <v>0</v>
      </c>
      <c r="M37" s="82">
        <f t="shared" si="5"/>
        <v>359.4468</v>
      </c>
      <c r="N37" s="78">
        <f t="shared" si="5"/>
        <v>11.486200000000004</v>
      </c>
      <c r="O37" s="80">
        <f t="shared" si="5"/>
        <v>3.0000000000000001E-3</v>
      </c>
      <c r="P37" s="83">
        <f t="shared" si="5"/>
        <v>370.93600000000009</v>
      </c>
      <c r="Q37" s="84">
        <f t="shared" si="5"/>
        <v>52.790000000000006</v>
      </c>
      <c r="R37" s="85">
        <f t="shared" si="5"/>
        <v>318.14599999999996</v>
      </c>
      <c r="S37" s="86">
        <f t="shared" si="5"/>
        <v>11.486200000000004</v>
      </c>
      <c r="T37" s="87">
        <f t="shared" si="5"/>
        <v>3.0000000000000001E-3</v>
      </c>
      <c r="U37" s="88"/>
    </row>
    <row r="38" spans="1:21" ht="15" thickBot="1" x14ac:dyDescent="0.35"/>
    <row r="39" spans="1:21" ht="15" thickBot="1" x14ac:dyDescent="0.35">
      <c r="A39" t="s">
        <v>36</v>
      </c>
      <c r="B39" s="23"/>
      <c r="C39" s="23"/>
      <c r="D39" s="89">
        <f t="shared" ref="D39:K39" si="6">+D37/$P37</f>
        <v>0.13264228869670239</v>
      </c>
      <c r="E39" s="90">
        <f t="shared" si="6"/>
        <v>0</v>
      </c>
      <c r="F39" s="90">
        <f t="shared" si="6"/>
        <v>8.6580973537213946E-2</v>
      </c>
      <c r="G39" s="90">
        <f t="shared" si="6"/>
        <v>0</v>
      </c>
      <c r="H39" s="90">
        <f t="shared" si="6"/>
        <v>4.9771389134513767E-2</v>
      </c>
      <c r="I39" s="90">
        <f t="shared" si="6"/>
        <v>0</v>
      </c>
      <c r="J39" s="90">
        <f t="shared" si="6"/>
        <v>0.70003181141760285</v>
      </c>
      <c r="K39" s="90">
        <f t="shared" si="6"/>
        <v>0.96902646278603288</v>
      </c>
      <c r="L39" s="90"/>
      <c r="M39" s="90"/>
      <c r="N39" s="90">
        <f>+N37/$P37</f>
        <v>3.0965449565423686E-2</v>
      </c>
      <c r="O39" s="90">
        <f>+O37/$P37</f>
        <v>8.0876485431449069E-6</v>
      </c>
      <c r="P39" s="91">
        <f>+P37/$P37</f>
        <v>1</v>
      </c>
      <c r="R39" s="92">
        <f>1-(T39+S39)</f>
        <v>0.96388702042458496</v>
      </c>
      <c r="T39" s="93">
        <f>+(T37+S37)/R37</f>
        <v>3.611297957541508E-2</v>
      </c>
    </row>
    <row r="40" spans="1:21" x14ac:dyDescent="0.3">
      <c r="A40" s="23"/>
      <c r="B40" s="23"/>
      <c r="C40" s="94"/>
      <c r="E40" s="95"/>
      <c r="F40" s="95"/>
      <c r="G40" s="95"/>
      <c r="H40" s="95"/>
      <c r="I40" s="95"/>
      <c r="J40" s="95"/>
      <c r="K40" s="95"/>
      <c r="L40" s="95"/>
      <c r="M40" s="95"/>
      <c r="N40" s="95"/>
      <c r="R40" t="s">
        <v>37</v>
      </c>
      <c r="T40" t="s">
        <v>38</v>
      </c>
    </row>
    <row r="41" spans="1:21" x14ac:dyDescent="0.3">
      <c r="K41" s="96"/>
      <c r="L41" s="96"/>
      <c r="M41" s="96"/>
    </row>
    <row r="43" spans="1:21" x14ac:dyDescent="0.3">
      <c r="O43" s="96"/>
    </row>
  </sheetData>
  <mergeCells count="7">
    <mergeCell ref="S5:T5"/>
    <mergeCell ref="A1:I2"/>
    <mergeCell ref="D4:O4"/>
    <mergeCell ref="N5:O5"/>
    <mergeCell ref="P5:P6"/>
    <mergeCell ref="Q5:Q6"/>
    <mergeCell ref="R5:R6"/>
  </mergeCells>
  <pageMargins left="0.7" right="0.7" top="0.75" bottom="0.75" header="0.3" footer="0.3"/>
  <pageSetup scale="7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 2019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rclark</dc:creator>
  <cp:lastModifiedBy>Becca Evans</cp:lastModifiedBy>
  <dcterms:created xsi:type="dcterms:W3CDTF">2019-07-01T20:01:20Z</dcterms:created>
  <dcterms:modified xsi:type="dcterms:W3CDTF">2019-07-01T20:39:12Z</dcterms:modified>
</cp:coreProperties>
</file>