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perations &amp; Production\District Production\Operations Accounting\2019\"/>
    </mc:Choice>
  </mc:AlternateContent>
  <bookViews>
    <workbookView xWindow="-2115" yWindow="2205" windowWidth="15675" windowHeight="6960" firstSheet="1" activeTab="1"/>
  </bookViews>
  <sheets>
    <sheet name="JAN 2018" sheetId="2" r:id="rId1"/>
    <sheet name="JAN 2019" sheetId="13" r:id="rId2"/>
  </sheets>
  <calcPr calcId="162913"/>
</workbook>
</file>

<file path=xl/calcChain.xml><?xml version="1.0" encoding="utf-8"?>
<calcChain xmlns="http://schemas.openxmlformats.org/spreadsheetml/2006/main">
  <c r="R38" i="13" l="1"/>
  <c r="Q38" i="13"/>
  <c r="O38" i="13"/>
  <c r="M38" i="13"/>
  <c r="L38" i="13"/>
  <c r="J38" i="13"/>
  <c r="I38" i="13"/>
  <c r="H38" i="13"/>
  <c r="G38" i="13"/>
  <c r="F38" i="13"/>
  <c r="E38" i="13"/>
  <c r="D38" i="13"/>
  <c r="K37" i="13"/>
  <c r="N37" i="13" s="1"/>
  <c r="P37" i="13" s="1"/>
  <c r="K36" i="13"/>
  <c r="N36" i="13" s="1"/>
  <c r="P36" i="13" s="1"/>
  <c r="K35" i="13"/>
  <c r="N35" i="13" s="1"/>
  <c r="P35" i="13" s="1"/>
  <c r="K34" i="13"/>
  <c r="N34" i="13" s="1"/>
  <c r="P34" i="13" s="1"/>
  <c r="K33" i="13"/>
  <c r="N33" i="13" s="1"/>
  <c r="P33" i="13" s="1"/>
  <c r="K32" i="13"/>
  <c r="N32" i="13" s="1"/>
  <c r="P32" i="13" s="1"/>
  <c r="K31" i="13"/>
  <c r="N31" i="13" s="1"/>
  <c r="P31" i="13" s="1"/>
  <c r="K30" i="13"/>
  <c r="N30" i="13" s="1"/>
  <c r="P30" i="13" s="1"/>
  <c r="K29" i="13"/>
  <c r="N29" i="13" s="1"/>
  <c r="P29" i="13" s="1"/>
  <c r="K28" i="13"/>
  <c r="N28" i="13" s="1"/>
  <c r="P28" i="13" s="1"/>
  <c r="K27" i="13"/>
  <c r="N27" i="13" s="1"/>
  <c r="P27" i="13" s="1"/>
  <c r="K26" i="13"/>
  <c r="N26" i="13" s="1"/>
  <c r="P26" i="13" s="1"/>
  <c r="K25" i="13"/>
  <c r="N25" i="13" s="1"/>
  <c r="P25" i="13" s="1"/>
  <c r="K24" i="13"/>
  <c r="N24" i="13" s="1"/>
  <c r="P24" i="13" s="1"/>
  <c r="K23" i="13"/>
  <c r="N23" i="13" s="1"/>
  <c r="P23" i="13" s="1"/>
  <c r="K22" i="13"/>
  <c r="N22" i="13" s="1"/>
  <c r="P22" i="13" s="1"/>
  <c r="K21" i="13"/>
  <c r="N21" i="13" s="1"/>
  <c r="P21" i="13" s="1"/>
  <c r="K20" i="13"/>
  <c r="N20" i="13" s="1"/>
  <c r="P20" i="13" s="1"/>
  <c r="K19" i="13"/>
  <c r="N19" i="13" s="1"/>
  <c r="P19" i="13" s="1"/>
  <c r="K18" i="13"/>
  <c r="N18" i="13" s="1"/>
  <c r="P18" i="13" s="1"/>
  <c r="K17" i="13"/>
  <c r="N17" i="13" s="1"/>
  <c r="P17" i="13" s="1"/>
  <c r="K16" i="13"/>
  <c r="N16" i="13" s="1"/>
  <c r="P16" i="13" s="1"/>
  <c r="K15" i="13"/>
  <c r="N15" i="13" s="1"/>
  <c r="P15" i="13" s="1"/>
  <c r="K14" i="13"/>
  <c r="N14" i="13" s="1"/>
  <c r="P14" i="13" s="1"/>
  <c r="K13" i="13"/>
  <c r="N13" i="13" s="1"/>
  <c r="P13" i="13" s="1"/>
  <c r="K12" i="13"/>
  <c r="N12" i="13" s="1"/>
  <c r="P12" i="13" s="1"/>
  <c r="K11" i="13"/>
  <c r="N11" i="13" s="1"/>
  <c r="P11" i="13" s="1"/>
  <c r="K10" i="13"/>
  <c r="N10" i="13" s="1"/>
  <c r="P10" i="13" s="1"/>
  <c r="K9" i="13"/>
  <c r="N9" i="13" s="1"/>
  <c r="P9" i="13" s="1"/>
  <c r="K8" i="13"/>
  <c r="N8" i="13" s="1"/>
  <c r="P8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K7" i="13"/>
  <c r="K38" i="13" l="1"/>
  <c r="N7" i="13"/>
  <c r="P7" i="13" l="1"/>
  <c r="P38" i="13" s="1"/>
  <c r="R40" i="13" s="1"/>
  <c r="P40" i="13" s="1"/>
  <c r="N38" i="13"/>
  <c r="E40" i="13" l="1"/>
  <c r="I40" i="13"/>
  <c r="N40" i="13"/>
  <c r="M40" i="13"/>
  <c r="K40" i="13"/>
  <c r="H40" i="13"/>
  <c r="G40" i="13"/>
  <c r="F40" i="13"/>
  <c r="L40" i="13"/>
  <c r="J40" i="13"/>
  <c r="D40" i="13"/>
  <c r="P40" i="2" l="1"/>
  <c r="R40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K37" i="2" l="1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G38" i="2" l="1"/>
  <c r="F38" i="2"/>
  <c r="N29" i="2" l="1"/>
  <c r="P29" i="2" s="1"/>
  <c r="O38" i="2"/>
  <c r="M38" i="2"/>
  <c r="L38" i="2"/>
  <c r="J38" i="2"/>
  <c r="I38" i="2"/>
  <c r="H38" i="2"/>
  <c r="E38" i="2"/>
  <c r="D38" i="2"/>
  <c r="N37" i="2"/>
  <c r="P37" i="2" s="1"/>
  <c r="N36" i="2"/>
  <c r="P36" i="2" s="1"/>
  <c r="N35" i="2"/>
  <c r="P35" i="2" s="1"/>
  <c r="N34" i="2"/>
  <c r="P34" i="2" s="1"/>
  <c r="N33" i="2"/>
  <c r="P33" i="2" s="1"/>
  <c r="N32" i="2"/>
  <c r="P32" i="2" s="1"/>
  <c r="N31" i="2"/>
  <c r="P31" i="2" s="1"/>
  <c r="N30" i="2"/>
  <c r="P30" i="2" s="1"/>
  <c r="N28" i="2"/>
  <c r="P28" i="2" s="1"/>
  <c r="N27" i="2"/>
  <c r="P27" i="2" s="1"/>
  <c r="N26" i="2"/>
  <c r="P26" i="2" s="1"/>
  <c r="N25" i="2"/>
  <c r="P25" i="2" s="1"/>
  <c r="N24" i="2"/>
  <c r="P24" i="2" s="1"/>
  <c r="N23" i="2"/>
  <c r="P23" i="2" s="1"/>
  <c r="N22" i="2"/>
  <c r="P22" i="2" s="1"/>
  <c r="N21" i="2"/>
  <c r="P21" i="2" s="1"/>
  <c r="N20" i="2"/>
  <c r="P20" i="2" s="1"/>
  <c r="N19" i="2"/>
  <c r="P19" i="2" s="1"/>
  <c r="N18" i="2"/>
  <c r="P18" i="2" s="1"/>
  <c r="N17" i="2"/>
  <c r="P17" i="2" s="1"/>
  <c r="N16" i="2"/>
  <c r="P16" i="2" s="1"/>
  <c r="N15" i="2"/>
  <c r="P15" i="2" s="1"/>
  <c r="N14" i="2"/>
  <c r="P14" i="2" s="1"/>
  <c r="N13" i="2"/>
  <c r="P13" i="2" s="1"/>
  <c r="N12" i="2"/>
  <c r="P12" i="2" s="1"/>
  <c r="N11" i="2"/>
  <c r="P11" i="2" s="1"/>
  <c r="N10" i="2"/>
  <c r="P10" i="2" s="1"/>
  <c r="N9" i="2"/>
  <c r="P9" i="2" s="1"/>
  <c r="K7" i="2"/>
  <c r="N7" i="2" s="1"/>
  <c r="P7" i="2" s="1"/>
  <c r="R38" i="2" l="1"/>
  <c r="Q38" i="2"/>
  <c r="K38" i="2"/>
  <c r="N8" i="2"/>
  <c r="P8" i="2" s="1"/>
  <c r="P38" i="2" s="1"/>
  <c r="N38" i="2" l="1"/>
  <c r="G40" i="2" l="1"/>
  <c r="F40" i="2"/>
  <c r="H40" i="2"/>
  <c r="N40" i="2"/>
  <c r="L40" i="2"/>
  <c r="E40" i="2"/>
  <c r="K40" i="2"/>
  <c r="J40" i="2"/>
  <c r="M40" i="2"/>
  <c r="D40" i="2"/>
  <c r="I40" i="2"/>
</calcChain>
</file>

<file path=xl/sharedStrings.xml><?xml version="1.0" encoding="utf-8"?>
<sst xmlns="http://schemas.openxmlformats.org/spreadsheetml/2006/main" count="130" uniqueCount="35">
  <si>
    <t>Daily Production</t>
  </si>
  <si>
    <t>Month</t>
  </si>
  <si>
    <t>Date</t>
  </si>
  <si>
    <t>Day</t>
  </si>
  <si>
    <t>West</t>
  </si>
  <si>
    <t>North</t>
  </si>
  <si>
    <t>Sat</t>
  </si>
  <si>
    <t>Sun</t>
  </si>
  <si>
    <t>Mon</t>
  </si>
  <si>
    <t>Tue</t>
  </si>
  <si>
    <t>Wed</t>
  </si>
  <si>
    <t>Thu</t>
  </si>
  <si>
    <t>Fri</t>
  </si>
  <si>
    <t>MONTHLY TOTALS</t>
  </si>
  <si>
    <t>ECCV WATER OPERATIONS ACCOUNTING</t>
  </si>
  <si>
    <t>ALL USERS Total Daily Production</t>
  </si>
  <si>
    <t>exclusive of Denver</t>
  </si>
  <si>
    <t>Denver % of ECCV Only</t>
  </si>
  <si>
    <t>ALL UNITS OF MG</t>
  </si>
  <si>
    <t>Northern Plant Pumping</t>
  </si>
  <si>
    <t>Net ECCV Only Total Daily Production</t>
  </si>
  <si>
    <t>Wells</t>
  </si>
  <si>
    <t>Total Potable  Produced</t>
  </si>
  <si>
    <t>HSPS</t>
  </si>
  <si>
    <t>by ECCV</t>
  </si>
  <si>
    <t>Purchased from Denver</t>
  </si>
  <si>
    <t>Zone 1 Arap</t>
  </si>
  <si>
    <t>Zone 1 Lar</t>
  </si>
  <si>
    <t>Zone 2 Arap</t>
  </si>
  <si>
    <t>Zone 2 Lar</t>
  </si>
  <si>
    <t>Water In From Wise</t>
  </si>
  <si>
    <t>Zone 2 Conn</t>
  </si>
  <si>
    <t>ACWWA - Western</t>
  </si>
  <si>
    <t>JAN</t>
  </si>
  <si>
    <t>TOTAL MG Delivered to ACWWA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</si>
</sst>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#,##0.000_);\(#,##0.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2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2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5" fillId="0" borderId="0" xfId="3" applyNumberFormat="1" applyFont="1" applyFill="1" applyBorder="1" applyProtection="1">
      <protection locked="0"/>
    </xf>
    <xf numFmtId="164" fontId="5" fillId="0" borderId="0" xfId="0" applyNumberFormat="1" applyFont="1" applyFill="1" applyBorder="1"/>
    <xf numFmtId="10" fontId="0" fillId="8" borderId="14" xfId="2" applyNumberFormat="1" applyFont="1" applyFill="1" applyBorder="1"/>
    <xf numFmtId="10" fontId="0" fillId="8" borderId="15" xfId="2" applyNumberFormat="1" applyFont="1" applyFill="1" applyBorder="1"/>
    <xf numFmtId="10" fontId="0" fillId="6" borderId="0" xfId="2" applyNumberFormat="1" applyFont="1" applyFill="1" applyBorder="1"/>
    <xf numFmtId="10" fontId="0" fillId="8" borderId="18" xfId="2" applyNumberFormat="1" applyFont="1" applyFill="1" applyBorder="1"/>
    <xf numFmtId="0" fontId="0" fillId="3" borderId="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10" fontId="0" fillId="0" borderId="0" xfId="0" applyNumberFormat="1"/>
    <xf numFmtId="14" fontId="3" fillId="4" borderId="9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164" fontId="0" fillId="0" borderId="23" xfId="0" applyNumberFormat="1" applyBorder="1" applyAlignment="1">
      <alignment horizontal="right"/>
    </xf>
    <xf numFmtId="164" fontId="0" fillId="10" borderId="23" xfId="0" applyNumberFormat="1" applyFill="1" applyBorder="1" applyAlignment="1">
      <alignment horizontal="right"/>
    </xf>
    <xf numFmtId="164" fontId="5" fillId="11" borderId="28" xfId="0" applyNumberFormat="1" applyFont="1" applyFill="1" applyBorder="1"/>
    <xf numFmtId="164" fontId="5" fillId="11" borderId="29" xfId="0" applyNumberFormat="1" applyFont="1" applyFill="1" applyBorder="1"/>
    <xf numFmtId="164" fontId="5" fillId="11" borderId="30" xfId="0" applyNumberFormat="1" applyFont="1" applyFill="1" applyBorder="1"/>
    <xf numFmtId="164" fontId="5" fillId="11" borderId="24" xfId="0" applyNumberFormat="1" applyFont="1" applyFill="1" applyBorder="1" applyProtection="1"/>
    <xf numFmtId="164" fontId="5" fillId="11" borderId="16" xfId="0" applyNumberFormat="1" applyFont="1" applyFill="1" applyBorder="1"/>
    <xf numFmtId="164" fontId="5" fillId="11" borderId="10" xfId="0" applyNumberFormat="1" applyFont="1" applyFill="1" applyBorder="1"/>
    <xf numFmtId="0" fontId="3" fillId="4" borderId="1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/>
    <xf numFmtId="0" fontId="6" fillId="0" borderId="0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0" fillId="0" borderId="17" xfId="0" applyBorder="1"/>
    <xf numFmtId="164" fontId="0" fillId="11" borderId="9" xfId="1" applyNumberFormat="1" applyFont="1" applyFill="1" applyBorder="1"/>
    <xf numFmtId="164" fontId="5" fillId="6" borderId="24" xfId="0" applyNumberFormat="1" applyFont="1" applyFill="1" applyBorder="1" applyProtection="1"/>
    <xf numFmtId="164" fontId="5" fillId="3" borderId="23" xfId="3" applyNumberFormat="1" applyFont="1" applyFill="1" applyBorder="1" applyProtection="1">
      <protection locked="0"/>
    </xf>
    <xf numFmtId="0" fontId="0" fillId="3" borderId="7" xfId="0" applyFill="1" applyBorder="1" applyAlignment="1">
      <alignment horizontal="center" wrapText="1"/>
    </xf>
    <xf numFmtId="0" fontId="0" fillId="12" borderId="25" xfId="0" applyFill="1" applyBorder="1" applyAlignment="1">
      <alignment horizontal="center"/>
    </xf>
    <xf numFmtId="0" fontId="0" fillId="13" borderId="7" xfId="0" applyFill="1" applyBorder="1" applyAlignment="1">
      <alignment horizontal="center" wrapText="1"/>
    </xf>
    <xf numFmtId="164" fontId="5" fillId="3" borderId="31" xfId="3" applyNumberFormat="1" applyFont="1" applyFill="1" applyBorder="1" applyProtection="1">
      <protection locked="0"/>
    </xf>
    <xf numFmtId="164" fontId="5" fillId="3" borderId="8" xfId="3" applyNumberFormat="1" applyFont="1" applyFill="1" applyBorder="1" applyProtection="1">
      <protection locked="0"/>
    </xf>
    <xf numFmtId="164" fontId="5" fillId="3" borderId="32" xfId="3" applyNumberFormat="1" applyFont="1" applyFill="1" applyBorder="1" applyProtection="1">
      <protection locked="0"/>
    </xf>
    <xf numFmtId="164" fontId="5" fillId="3" borderId="33" xfId="3" applyNumberFormat="1" applyFont="1" applyFill="1" applyBorder="1" applyProtection="1">
      <protection locked="0"/>
    </xf>
    <xf numFmtId="164" fontId="5" fillId="3" borderId="34" xfId="3" applyNumberFormat="1" applyFont="1" applyFill="1" applyBorder="1" applyProtection="1">
      <protection locked="0"/>
    </xf>
    <xf numFmtId="164" fontId="5" fillId="14" borderId="31" xfId="3" applyNumberFormat="1" applyFont="1" applyFill="1" applyBorder="1" applyProtection="1">
      <protection locked="0"/>
    </xf>
    <xf numFmtId="164" fontId="5" fillId="14" borderId="32" xfId="3" applyNumberFormat="1" applyFont="1" applyFill="1" applyBorder="1" applyProtection="1">
      <protection locked="0"/>
    </xf>
    <xf numFmtId="164" fontId="5" fillId="14" borderId="23" xfId="3" applyNumberFormat="1" applyFont="1" applyFill="1" applyBorder="1" applyProtection="1">
      <protection locked="0"/>
    </xf>
    <xf numFmtId="14" fontId="0" fillId="0" borderId="7" xfId="0" applyNumberFormat="1" applyBorder="1" applyAlignment="1">
      <alignment horizontal="right"/>
    </xf>
    <xf numFmtId="0" fontId="0" fillId="0" borderId="31" xfId="0" applyBorder="1" applyAlignment="1">
      <alignment horizontal="center"/>
    </xf>
    <xf numFmtId="164" fontId="0" fillId="10" borderId="31" xfId="0" applyNumberFormat="1" applyFill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4" fontId="0" fillId="0" borderId="35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164" fontId="0" fillId="10" borderId="32" xfId="0" applyNumberFormat="1" applyFill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5" fontId="0" fillId="0" borderId="23" xfId="1" applyNumberFormat="1" applyFont="1" applyFill="1" applyBorder="1" applyProtection="1"/>
    <xf numFmtId="165" fontId="0" fillId="0" borderId="31" xfId="1" applyNumberFormat="1" applyFont="1" applyFill="1" applyBorder="1" applyProtection="1"/>
    <xf numFmtId="165" fontId="0" fillId="0" borderId="32" xfId="1" applyNumberFormat="1" applyFont="1" applyFill="1" applyBorder="1" applyProtection="1"/>
    <xf numFmtId="14" fontId="0" fillId="0" borderId="36" xfId="0" applyNumberFormat="1" applyBorder="1" applyAlignment="1">
      <alignment horizontal="right"/>
    </xf>
    <xf numFmtId="14" fontId="0" fillId="0" borderId="37" xfId="0" applyNumberFormat="1" applyBorder="1" applyAlignment="1">
      <alignment horizontal="right"/>
    </xf>
    <xf numFmtId="0" fontId="0" fillId="0" borderId="38" xfId="0" applyBorder="1" applyAlignment="1">
      <alignment horizontal="center"/>
    </xf>
    <xf numFmtId="164" fontId="5" fillId="3" borderId="38" xfId="3" applyNumberFormat="1" applyFont="1" applyFill="1" applyBorder="1" applyProtection="1">
      <protection locked="0"/>
    </xf>
    <xf numFmtId="164" fontId="5" fillId="14" borderId="38" xfId="3" applyNumberFormat="1" applyFont="1" applyFill="1" applyBorder="1" applyProtection="1">
      <protection locked="0"/>
    </xf>
    <xf numFmtId="164" fontId="0" fillId="10" borderId="38" xfId="0" applyNumberFormat="1" applyFill="1" applyBorder="1" applyAlignment="1">
      <alignment horizontal="right"/>
    </xf>
    <xf numFmtId="164" fontId="0" fillId="0" borderId="38" xfId="0" applyNumberFormat="1" applyBorder="1" applyAlignment="1">
      <alignment horizontal="right"/>
    </xf>
    <xf numFmtId="165" fontId="0" fillId="0" borderId="38" xfId="1" applyNumberFormat="1" applyFont="1" applyFill="1" applyBorder="1" applyProtection="1"/>
    <xf numFmtId="164" fontId="5" fillId="3" borderId="39" xfId="3" applyNumberFormat="1" applyFont="1" applyFill="1" applyBorder="1" applyProtection="1">
      <protection locked="0"/>
    </xf>
    <xf numFmtId="164" fontId="0" fillId="3" borderId="38" xfId="1" applyNumberFormat="1" applyFont="1" applyFill="1" applyBorder="1"/>
    <xf numFmtId="164" fontId="0" fillId="3" borderId="32" xfId="1" applyNumberFormat="1" applyFont="1" applyFill="1" applyBorder="1"/>
    <xf numFmtId="164" fontId="0" fillId="3" borderId="23" xfId="1" applyNumberFormat="1" applyFont="1" applyFill="1" applyBorder="1"/>
    <xf numFmtId="164" fontId="5" fillId="11" borderId="24" xfId="0" applyNumberFormat="1" applyFont="1" applyFill="1" applyBorder="1"/>
    <xf numFmtId="0" fontId="0" fillId="7" borderId="20" xfId="0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wrapText="1"/>
    </xf>
    <xf numFmtId="0" fontId="3" fillId="8" borderId="27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2" xfId="0" applyFill="1" applyBorder="1" applyAlignment="1">
      <alignment horizontal="center" wrapText="1"/>
    </xf>
    <xf numFmtId="0" fontId="4" fillId="16" borderId="2" xfId="0" applyFont="1" applyFill="1" applyBorder="1" applyAlignment="1">
      <alignment vertical="center" wrapText="1"/>
    </xf>
    <xf numFmtId="0" fontId="4" fillId="16" borderId="3" xfId="0" applyFont="1" applyFill="1" applyBorder="1" applyAlignment="1">
      <alignment vertical="center" wrapText="1"/>
    </xf>
    <xf numFmtId="0" fontId="0" fillId="15" borderId="20" xfId="0" applyFill="1" applyBorder="1" applyAlignment="1">
      <alignment horizontal="center" wrapText="1"/>
    </xf>
    <xf numFmtId="0" fontId="0" fillId="15" borderId="21" xfId="0" applyFill="1" applyBorder="1" applyAlignment="1">
      <alignment horizontal="center" wrapText="1"/>
    </xf>
    <xf numFmtId="0" fontId="0" fillId="15" borderId="11" xfId="0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164" fontId="5" fillId="12" borderId="31" xfId="3" applyNumberFormat="1" applyFont="1" applyFill="1" applyBorder="1" applyProtection="1">
      <protection locked="0"/>
    </xf>
    <xf numFmtId="164" fontId="5" fillId="12" borderId="23" xfId="3" applyNumberFormat="1" applyFont="1" applyFill="1" applyBorder="1" applyProtection="1">
      <protection locked="0"/>
    </xf>
    <xf numFmtId="164" fontId="5" fillId="12" borderId="32" xfId="3" applyNumberFormat="1" applyFont="1" applyFill="1" applyBorder="1" applyProtection="1">
      <protection locked="0"/>
    </xf>
    <xf numFmtId="164" fontId="0" fillId="16" borderId="31" xfId="0" applyNumberFormat="1" applyFill="1" applyBorder="1" applyAlignment="1">
      <alignment horizontal="right"/>
    </xf>
    <xf numFmtId="164" fontId="0" fillId="16" borderId="23" xfId="0" applyNumberFormat="1" applyFill="1" applyBorder="1" applyAlignment="1">
      <alignment horizontal="right"/>
    </xf>
    <xf numFmtId="164" fontId="0" fillId="16" borderId="32" xfId="0" applyNumberFormat="1" applyFill="1" applyBorder="1" applyAlignment="1">
      <alignment horizontal="right"/>
    </xf>
    <xf numFmtId="165" fontId="0" fillId="12" borderId="23" xfId="1" applyNumberFormat="1" applyFont="1" applyFill="1" applyBorder="1" applyProtection="1">
      <protection locked="0"/>
    </xf>
    <xf numFmtId="165" fontId="0" fillId="12" borderId="32" xfId="1" applyNumberFormat="1" applyFont="1" applyFill="1" applyBorder="1" applyProtection="1">
      <protection locked="0"/>
    </xf>
    <xf numFmtId="165" fontId="0" fillId="12" borderId="31" xfId="1" applyNumberFormat="1" applyFont="1" applyFill="1" applyBorder="1" applyProtection="1">
      <protection locked="0"/>
    </xf>
    <xf numFmtId="164" fontId="5" fillId="12" borderId="38" xfId="3" applyNumberFormat="1" applyFont="1" applyFill="1" applyBorder="1" applyProtection="1">
      <protection locked="0"/>
    </xf>
    <xf numFmtId="164" fontId="0" fillId="16" borderId="38" xfId="0" applyNumberFormat="1" applyFill="1" applyBorder="1" applyAlignment="1">
      <alignment horizontal="right"/>
    </xf>
    <xf numFmtId="165" fontId="0" fillId="12" borderId="38" xfId="1" applyNumberFormat="1" applyFont="1" applyFill="1" applyBorder="1" applyProtection="1">
      <protection locked="0"/>
    </xf>
    <xf numFmtId="0" fontId="0" fillId="12" borderId="2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82" zoomScaleNormal="82" workbookViewId="0">
      <selection activeCell="D20" sqref="D20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7" bestFit="1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3" width="9.28515625" bestFit="1" customWidth="1"/>
    <col min="14" max="14" width="10.7109375" customWidth="1"/>
    <col min="15" max="15" width="10.42578125" customWidth="1"/>
    <col min="16" max="16" width="11.85546875" customWidth="1"/>
    <col min="17" max="18" width="9.28515625" bestFit="1" customWidth="1"/>
    <col min="19" max="19" width="14.42578125" style="7" customWidth="1"/>
    <col min="21" max="21" width="19.140625" customWidth="1"/>
  </cols>
  <sheetData>
    <row r="1" spans="1:19" x14ac:dyDescent="0.25">
      <c r="A1" s="88" t="s">
        <v>14</v>
      </c>
      <c r="B1" s="89"/>
      <c r="C1" s="89"/>
      <c r="D1" s="89"/>
      <c r="E1" s="89"/>
      <c r="F1" s="89"/>
      <c r="G1" s="89"/>
      <c r="H1" s="89"/>
      <c r="I1" s="90"/>
      <c r="J1" s="36"/>
      <c r="K1" s="36"/>
      <c r="L1" s="36"/>
      <c r="M1" s="36"/>
      <c r="N1" s="36"/>
      <c r="O1" s="36"/>
      <c r="P1" s="36"/>
      <c r="Q1" s="36"/>
      <c r="R1" s="36"/>
    </row>
    <row r="2" spans="1:19" ht="43.5" customHeight="1" thickBot="1" x14ac:dyDescent="0.3">
      <c r="A2" s="91"/>
      <c r="B2" s="92"/>
      <c r="C2" s="92"/>
      <c r="D2" s="92"/>
      <c r="E2" s="92"/>
      <c r="F2" s="92"/>
      <c r="G2" s="92"/>
      <c r="H2" s="92"/>
      <c r="I2" s="93"/>
      <c r="J2" s="36"/>
      <c r="K2" s="37"/>
      <c r="L2" s="37"/>
      <c r="M2" s="37"/>
      <c r="N2" s="37"/>
      <c r="O2" s="37"/>
      <c r="P2" s="37"/>
      <c r="Q2" s="37"/>
      <c r="R2" s="36"/>
      <c r="S2"/>
    </row>
    <row r="3" spans="1:19" ht="27" thickBot="1" x14ac:dyDescent="0.3">
      <c r="A3" s="38"/>
      <c r="B3" s="39"/>
      <c r="C3" s="40">
        <v>2018</v>
      </c>
      <c r="D3" s="40"/>
      <c r="E3" s="40"/>
      <c r="F3" s="40"/>
      <c r="G3" s="40"/>
      <c r="H3" s="40"/>
      <c r="I3" s="41"/>
      <c r="J3" s="36"/>
      <c r="K3" s="37"/>
      <c r="L3" s="37"/>
      <c r="M3" s="37"/>
      <c r="N3" s="37"/>
      <c r="O3" s="37"/>
      <c r="P3" s="37"/>
      <c r="Q3" s="37"/>
      <c r="R3" s="36"/>
    </row>
    <row r="4" spans="1:19" ht="16.5" customHeight="1" thickBot="1" x14ac:dyDescent="0.3">
      <c r="A4" s="42"/>
      <c r="B4" s="43"/>
      <c r="C4" s="44"/>
      <c r="D4" s="94" t="s">
        <v>0</v>
      </c>
      <c r="E4" s="95"/>
      <c r="F4" s="95"/>
      <c r="G4" s="95"/>
      <c r="H4" s="95"/>
      <c r="I4" s="95"/>
      <c r="J4" s="95"/>
      <c r="K4" s="95"/>
      <c r="L4" s="95"/>
      <c r="M4" s="96"/>
      <c r="N4" s="45"/>
      <c r="O4" s="45"/>
      <c r="P4" s="45"/>
      <c r="Q4" s="46"/>
      <c r="R4" s="47"/>
      <c r="S4"/>
    </row>
    <row r="5" spans="1:19" ht="58.5" customHeight="1" thickBot="1" x14ac:dyDescent="0.3">
      <c r="A5" s="19" t="s">
        <v>1</v>
      </c>
      <c r="B5" s="20" t="s">
        <v>33</v>
      </c>
      <c r="C5" s="1"/>
      <c r="D5" s="51" t="s">
        <v>30</v>
      </c>
      <c r="E5" s="51" t="s">
        <v>32</v>
      </c>
      <c r="F5" s="53" t="s">
        <v>26</v>
      </c>
      <c r="G5" s="53" t="s">
        <v>27</v>
      </c>
      <c r="H5" s="53" t="s">
        <v>28</v>
      </c>
      <c r="I5" s="53" t="s">
        <v>29</v>
      </c>
      <c r="J5" s="15" t="s">
        <v>19</v>
      </c>
      <c r="K5" s="16" t="s">
        <v>22</v>
      </c>
      <c r="L5" s="86" t="s">
        <v>25</v>
      </c>
      <c r="M5" s="87"/>
      <c r="N5" s="97" t="s">
        <v>15</v>
      </c>
      <c r="O5" s="99" t="s">
        <v>34</v>
      </c>
      <c r="P5" s="101" t="s">
        <v>20</v>
      </c>
      <c r="Q5" s="86" t="s">
        <v>25</v>
      </c>
      <c r="R5" s="87"/>
    </row>
    <row r="6" spans="1:19" ht="15.75" customHeight="1" thickBot="1" x14ac:dyDescent="0.3">
      <c r="A6" s="21" t="s">
        <v>2</v>
      </c>
      <c r="B6" s="2" t="s">
        <v>3</v>
      </c>
      <c r="C6" s="2"/>
      <c r="D6" s="52" t="s">
        <v>31</v>
      </c>
      <c r="E6" s="52"/>
      <c r="F6" s="52" t="s">
        <v>21</v>
      </c>
      <c r="G6" s="52" t="s">
        <v>21</v>
      </c>
      <c r="H6" s="52" t="s">
        <v>21</v>
      </c>
      <c r="I6" s="52" t="s">
        <v>21</v>
      </c>
      <c r="J6" s="22" t="s">
        <v>23</v>
      </c>
      <c r="K6" s="23" t="s">
        <v>24</v>
      </c>
      <c r="L6" s="24" t="s">
        <v>4</v>
      </c>
      <c r="M6" s="25" t="s">
        <v>5</v>
      </c>
      <c r="N6" s="98"/>
      <c r="O6" s="100"/>
      <c r="P6" s="102"/>
      <c r="Q6" s="24" t="s">
        <v>4</v>
      </c>
      <c r="R6" s="25" t="s">
        <v>5</v>
      </c>
      <c r="S6" s="8"/>
    </row>
    <row r="7" spans="1:19" x14ac:dyDescent="0.25">
      <c r="A7" s="62">
        <v>43101</v>
      </c>
      <c r="B7" s="63" t="s">
        <v>8</v>
      </c>
      <c r="C7" s="63"/>
      <c r="D7" s="54">
        <v>0</v>
      </c>
      <c r="E7" s="59">
        <v>0</v>
      </c>
      <c r="F7" s="54">
        <v>1.3029999999999999</v>
      </c>
      <c r="G7" s="54">
        <v>0</v>
      </c>
      <c r="H7" s="54">
        <v>0.26400000000000001</v>
      </c>
      <c r="I7" s="54">
        <v>0</v>
      </c>
      <c r="J7" s="54">
        <v>0</v>
      </c>
      <c r="K7" s="64">
        <f t="shared" ref="K7:K37" si="0">SUM(D7:J7)</f>
        <v>1.5669999999999999</v>
      </c>
      <c r="L7" s="54">
        <v>0</v>
      </c>
      <c r="M7" s="54">
        <v>0.432</v>
      </c>
      <c r="N7" s="65">
        <f>SUM(K7:M7)</f>
        <v>1.9989999999999999</v>
      </c>
      <c r="O7" s="71">
        <v>0.45099999999999341</v>
      </c>
      <c r="P7" s="65">
        <f>+N7-O7</f>
        <v>1.5480000000000065</v>
      </c>
      <c r="Q7" s="54">
        <v>0</v>
      </c>
      <c r="R7" s="55">
        <v>0.432</v>
      </c>
      <c r="S7" s="9"/>
    </row>
    <row r="8" spans="1:19" x14ac:dyDescent="0.25">
      <c r="A8" s="66">
        <f>1+A7</f>
        <v>43102</v>
      </c>
      <c r="B8" s="35" t="s">
        <v>9</v>
      </c>
      <c r="C8" s="35"/>
      <c r="D8" s="50">
        <v>-1E-3</v>
      </c>
      <c r="E8" s="61">
        <v>0</v>
      </c>
      <c r="F8" s="50">
        <v>1.3009999999999999</v>
      </c>
      <c r="G8" s="50">
        <v>0</v>
      </c>
      <c r="H8" s="50">
        <v>0.26300000000000001</v>
      </c>
      <c r="I8" s="50">
        <v>0</v>
      </c>
      <c r="J8" s="50">
        <v>3.0169999999999999</v>
      </c>
      <c r="K8" s="27">
        <f t="shared" si="0"/>
        <v>4.58</v>
      </c>
      <c r="L8" s="50">
        <v>1E-3</v>
      </c>
      <c r="M8" s="50">
        <v>0.432</v>
      </c>
      <c r="N8" s="26">
        <f t="shared" ref="N8:N37" si="1">SUM(K8:M8)</f>
        <v>5.0130000000000008</v>
      </c>
      <c r="O8" s="70">
        <v>0.72599999999999909</v>
      </c>
      <c r="P8" s="26">
        <f t="shared" ref="P8:P37" si="2">+N8-O8</f>
        <v>4.2870000000000017</v>
      </c>
      <c r="Q8" s="50">
        <v>1E-3</v>
      </c>
      <c r="R8" s="58">
        <v>0.432</v>
      </c>
      <c r="S8" s="9"/>
    </row>
    <row r="9" spans="1:19" x14ac:dyDescent="0.25">
      <c r="A9" s="66">
        <f t="shared" ref="A9:A37" si="3">1+A8</f>
        <v>43103</v>
      </c>
      <c r="B9" s="35" t="s">
        <v>10</v>
      </c>
      <c r="C9" s="35"/>
      <c r="D9" s="50">
        <v>-1E-3</v>
      </c>
      <c r="E9" s="61">
        <v>0</v>
      </c>
      <c r="F9" s="50">
        <v>1.0920000000000001</v>
      </c>
      <c r="G9" s="50">
        <v>0</v>
      </c>
      <c r="H9" s="50">
        <v>0.26300000000000001</v>
      </c>
      <c r="I9" s="50">
        <v>0</v>
      </c>
      <c r="J9" s="50">
        <v>5.2350000000000003</v>
      </c>
      <c r="K9" s="27">
        <f t="shared" si="0"/>
        <v>6.5890000000000004</v>
      </c>
      <c r="L9" s="50">
        <v>1E-3</v>
      </c>
      <c r="M9" s="50">
        <v>0.42599999999999999</v>
      </c>
      <c r="N9" s="26">
        <f t="shared" si="1"/>
        <v>7.0160000000000009</v>
      </c>
      <c r="O9" s="70">
        <v>0.45500000000001251</v>
      </c>
      <c r="P9" s="26">
        <f t="shared" si="2"/>
        <v>6.5609999999999884</v>
      </c>
      <c r="Q9" s="50">
        <v>1E-3</v>
      </c>
      <c r="R9" s="58">
        <v>0.42599999999999999</v>
      </c>
      <c r="S9" s="9"/>
    </row>
    <row r="10" spans="1:19" x14ac:dyDescent="0.25">
      <c r="A10" s="66">
        <f t="shared" si="3"/>
        <v>43104</v>
      </c>
      <c r="B10" s="35" t="s">
        <v>11</v>
      </c>
      <c r="C10" s="35"/>
      <c r="D10" s="50">
        <v>-3.4000000000000002E-2</v>
      </c>
      <c r="E10" s="61">
        <v>0</v>
      </c>
      <c r="F10" s="50">
        <v>1.1200000000000001</v>
      </c>
      <c r="G10" s="50">
        <v>0</v>
      </c>
      <c r="H10" s="50">
        <v>0.26300000000000001</v>
      </c>
      <c r="I10" s="50">
        <v>0</v>
      </c>
      <c r="J10" s="50">
        <v>5.2679999999999998</v>
      </c>
      <c r="K10" s="27">
        <f t="shared" si="0"/>
        <v>6.617</v>
      </c>
      <c r="L10" s="50">
        <v>3.4000000000000002E-2</v>
      </c>
      <c r="M10" s="50">
        <v>0.43099999999999999</v>
      </c>
      <c r="N10" s="26">
        <f t="shared" si="1"/>
        <v>7.0819999999999999</v>
      </c>
      <c r="O10" s="70">
        <v>0.66399999999998727</v>
      </c>
      <c r="P10" s="26">
        <f t="shared" si="2"/>
        <v>6.4180000000000126</v>
      </c>
      <c r="Q10" s="50">
        <v>3.4000000000000002E-2</v>
      </c>
      <c r="R10" s="58">
        <v>0.43099999999999999</v>
      </c>
      <c r="S10" s="9"/>
    </row>
    <row r="11" spans="1:19" x14ac:dyDescent="0.25">
      <c r="A11" s="66">
        <f t="shared" si="3"/>
        <v>43105</v>
      </c>
      <c r="B11" s="35" t="s">
        <v>12</v>
      </c>
      <c r="C11" s="35"/>
      <c r="D11" s="50">
        <v>0</v>
      </c>
      <c r="E11" s="61">
        <v>0</v>
      </c>
      <c r="F11" s="50">
        <v>1.3380000000000001</v>
      </c>
      <c r="G11" s="50">
        <v>0</v>
      </c>
      <c r="H11" s="50">
        <v>0.26400000000000001</v>
      </c>
      <c r="I11" s="50">
        <v>0</v>
      </c>
      <c r="J11" s="50">
        <v>2.7730000000000001</v>
      </c>
      <c r="K11" s="27">
        <f t="shared" si="0"/>
        <v>4.375</v>
      </c>
      <c r="L11" s="50">
        <v>0</v>
      </c>
      <c r="M11" s="50">
        <v>0.434</v>
      </c>
      <c r="N11" s="26">
        <f t="shared" si="1"/>
        <v>4.8090000000000002</v>
      </c>
      <c r="O11" s="70">
        <v>0.63500000000001933</v>
      </c>
      <c r="P11" s="26">
        <f t="shared" si="2"/>
        <v>4.1739999999999808</v>
      </c>
      <c r="Q11" s="50">
        <v>0</v>
      </c>
      <c r="R11" s="58">
        <v>0.434</v>
      </c>
      <c r="S11" s="9"/>
    </row>
    <row r="12" spans="1:19" x14ac:dyDescent="0.25">
      <c r="A12" s="66">
        <f t="shared" si="3"/>
        <v>43106</v>
      </c>
      <c r="B12" s="35" t="s">
        <v>6</v>
      </c>
      <c r="C12" s="35"/>
      <c r="D12" s="50">
        <v>0</v>
      </c>
      <c r="E12" s="61">
        <v>0</v>
      </c>
      <c r="F12" s="50">
        <v>1.1539999999999999</v>
      </c>
      <c r="G12" s="50">
        <v>0</v>
      </c>
      <c r="H12" s="50">
        <v>0.26200000000000001</v>
      </c>
      <c r="I12" s="50">
        <v>0</v>
      </c>
      <c r="J12" s="50">
        <v>0</v>
      </c>
      <c r="K12" s="27">
        <f t="shared" si="0"/>
        <v>1.4159999999999999</v>
      </c>
      <c r="L12" s="50">
        <v>0</v>
      </c>
      <c r="M12" s="50">
        <v>0.432</v>
      </c>
      <c r="N12" s="26">
        <f t="shared" si="1"/>
        <v>1.8479999999999999</v>
      </c>
      <c r="O12" s="70">
        <v>0.8160000000000025</v>
      </c>
      <c r="P12" s="26">
        <f t="shared" si="2"/>
        <v>1.0319999999999974</v>
      </c>
      <c r="Q12" s="50">
        <v>0</v>
      </c>
      <c r="R12" s="58">
        <v>0.432</v>
      </c>
      <c r="S12" s="9"/>
    </row>
    <row r="13" spans="1:19" ht="15.75" thickBot="1" x14ac:dyDescent="0.3">
      <c r="A13" s="73">
        <f t="shared" si="3"/>
        <v>43107</v>
      </c>
      <c r="B13" s="67" t="s">
        <v>7</v>
      </c>
      <c r="C13" s="67"/>
      <c r="D13" s="56">
        <v>0</v>
      </c>
      <c r="E13" s="60">
        <v>0</v>
      </c>
      <c r="F13" s="56">
        <v>0.95299999999999996</v>
      </c>
      <c r="G13" s="56">
        <v>0</v>
      </c>
      <c r="H13" s="56">
        <v>0.26200000000000001</v>
      </c>
      <c r="I13" s="56">
        <v>0</v>
      </c>
      <c r="J13" s="56">
        <v>0</v>
      </c>
      <c r="K13" s="68">
        <f t="shared" si="0"/>
        <v>1.2149999999999999</v>
      </c>
      <c r="L13" s="56">
        <v>0</v>
      </c>
      <c r="M13" s="56">
        <v>0.43</v>
      </c>
      <c r="N13" s="69">
        <f t="shared" si="1"/>
        <v>1.6449999999999998</v>
      </c>
      <c r="O13" s="72">
        <v>0.31699999999997885</v>
      </c>
      <c r="P13" s="69">
        <f t="shared" si="2"/>
        <v>1.3280000000000209</v>
      </c>
      <c r="Q13" s="56">
        <v>0</v>
      </c>
      <c r="R13" s="57">
        <v>0.43</v>
      </c>
      <c r="S13" s="9"/>
    </row>
    <row r="14" spans="1:19" x14ac:dyDescent="0.25">
      <c r="A14" s="62">
        <f t="shared" si="3"/>
        <v>43108</v>
      </c>
      <c r="B14" s="63" t="s">
        <v>8</v>
      </c>
      <c r="C14" s="63"/>
      <c r="D14" s="54">
        <v>0</v>
      </c>
      <c r="E14" s="59">
        <v>0</v>
      </c>
      <c r="F14" s="54">
        <v>0.47699999999999998</v>
      </c>
      <c r="G14" s="54">
        <v>0</v>
      </c>
      <c r="H14" s="54">
        <v>0.28699999999999998</v>
      </c>
      <c r="I14" s="54">
        <v>0</v>
      </c>
      <c r="J14" s="54">
        <v>2.82</v>
      </c>
      <c r="K14" s="64">
        <f t="shared" si="0"/>
        <v>3.5839999999999996</v>
      </c>
      <c r="L14" s="54">
        <v>0</v>
      </c>
      <c r="M14" s="54">
        <v>0.61</v>
      </c>
      <c r="N14" s="65">
        <f t="shared" si="1"/>
        <v>4.194</v>
      </c>
      <c r="O14" s="71">
        <v>0.55299999999999727</v>
      </c>
      <c r="P14" s="65">
        <f t="shared" si="2"/>
        <v>3.6410000000000027</v>
      </c>
      <c r="Q14" s="54">
        <v>0</v>
      </c>
      <c r="R14" s="55">
        <v>0.61</v>
      </c>
      <c r="S14" s="9"/>
    </row>
    <row r="15" spans="1:19" x14ac:dyDescent="0.25">
      <c r="A15" s="66">
        <f t="shared" si="3"/>
        <v>43109</v>
      </c>
      <c r="B15" s="35" t="s">
        <v>9</v>
      </c>
      <c r="C15" s="35"/>
      <c r="D15" s="50">
        <v>0</v>
      </c>
      <c r="E15" s="61">
        <v>0</v>
      </c>
      <c r="F15" s="50">
        <v>0.54200000000000004</v>
      </c>
      <c r="G15" s="50">
        <v>0</v>
      </c>
      <c r="H15" s="50">
        <v>0.26100000000000001</v>
      </c>
      <c r="I15" s="50">
        <v>0</v>
      </c>
      <c r="J15" s="50">
        <v>5.2939999999999996</v>
      </c>
      <c r="K15" s="27">
        <f t="shared" si="0"/>
        <v>6.0969999999999995</v>
      </c>
      <c r="L15" s="50">
        <v>0</v>
      </c>
      <c r="M15" s="50">
        <v>0.68799999999999994</v>
      </c>
      <c r="N15" s="26">
        <f t="shared" si="1"/>
        <v>6.7849999999999993</v>
      </c>
      <c r="O15" s="70">
        <v>0.53600000000000136</v>
      </c>
      <c r="P15" s="26">
        <f t="shared" si="2"/>
        <v>6.2489999999999979</v>
      </c>
      <c r="Q15" s="50">
        <v>0</v>
      </c>
      <c r="R15" s="58">
        <v>0.68799999999999994</v>
      </c>
      <c r="S15" s="9"/>
    </row>
    <row r="16" spans="1:19" x14ac:dyDescent="0.25">
      <c r="A16" s="66">
        <f t="shared" si="3"/>
        <v>43110</v>
      </c>
      <c r="B16" s="35" t="s">
        <v>10</v>
      </c>
      <c r="C16" s="35"/>
      <c r="D16" s="50">
        <v>0</v>
      </c>
      <c r="E16" s="61">
        <v>0</v>
      </c>
      <c r="F16" s="50">
        <v>0.13600000000000001</v>
      </c>
      <c r="G16" s="50">
        <v>0</v>
      </c>
      <c r="H16" s="50">
        <v>8.2000000000000003E-2</v>
      </c>
      <c r="I16" s="50">
        <v>0</v>
      </c>
      <c r="J16" s="50">
        <v>5.0620000000000003</v>
      </c>
      <c r="K16" s="27">
        <f t="shared" si="0"/>
        <v>5.28</v>
      </c>
      <c r="L16" s="50">
        <v>0</v>
      </c>
      <c r="M16" s="50">
        <v>0.69299999999999995</v>
      </c>
      <c r="N16" s="26">
        <f t="shared" si="1"/>
        <v>5.9729999999999999</v>
      </c>
      <c r="O16" s="70">
        <v>0.73100000000002296</v>
      </c>
      <c r="P16" s="26">
        <f t="shared" si="2"/>
        <v>5.2419999999999769</v>
      </c>
      <c r="Q16" s="50">
        <v>0</v>
      </c>
      <c r="R16" s="58">
        <v>0.69299999999999995</v>
      </c>
      <c r="S16" s="9"/>
    </row>
    <row r="17" spans="1:19" x14ac:dyDescent="0.25">
      <c r="A17" s="66">
        <f t="shared" si="3"/>
        <v>43111</v>
      </c>
      <c r="B17" s="35" t="s">
        <v>11</v>
      </c>
      <c r="C17" s="35"/>
      <c r="D17" s="50">
        <v>-0.34</v>
      </c>
      <c r="E17" s="61">
        <v>0</v>
      </c>
      <c r="F17" s="50">
        <v>0</v>
      </c>
      <c r="G17" s="50">
        <v>0</v>
      </c>
      <c r="H17" s="50">
        <v>0.192</v>
      </c>
      <c r="I17" s="50">
        <v>0</v>
      </c>
      <c r="J17" s="50">
        <v>4.9880000000000004</v>
      </c>
      <c r="K17" s="27">
        <f t="shared" si="0"/>
        <v>4.8400000000000007</v>
      </c>
      <c r="L17" s="50">
        <v>0.34</v>
      </c>
      <c r="M17" s="50">
        <v>0.33200000000000002</v>
      </c>
      <c r="N17" s="26">
        <f t="shared" si="1"/>
        <v>5.5120000000000005</v>
      </c>
      <c r="O17" s="70">
        <v>0.53099999999997749</v>
      </c>
      <c r="P17" s="26">
        <f t="shared" si="2"/>
        <v>4.981000000000023</v>
      </c>
      <c r="Q17" s="50">
        <v>0.34</v>
      </c>
      <c r="R17" s="58">
        <v>0.33200000000000002</v>
      </c>
      <c r="S17" s="9"/>
    </row>
    <row r="18" spans="1:19" x14ac:dyDescent="0.25">
      <c r="A18" s="66">
        <f t="shared" si="3"/>
        <v>43112</v>
      </c>
      <c r="B18" s="35" t="s">
        <v>12</v>
      </c>
      <c r="C18" s="35"/>
      <c r="D18" s="50">
        <v>-0.13</v>
      </c>
      <c r="E18" s="61">
        <v>0</v>
      </c>
      <c r="F18" s="50">
        <v>0</v>
      </c>
      <c r="G18" s="50">
        <v>0</v>
      </c>
      <c r="H18" s="50">
        <v>0.26400000000000001</v>
      </c>
      <c r="I18" s="50">
        <v>0</v>
      </c>
      <c r="J18" s="50">
        <v>3.1160000000000001</v>
      </c>
      <c r="K18" s="27">
        <f t="shared" si="0"/>
        <v>3.25</v>
      </c>
      <c r="L18" s="50">
        <v>0.64500000000000002</v>
      </c>
      <c r="M18" s="50">
        <v>0</v>
      </c>
      <c r="N18" s="26">
        <f t="shared" si="1"/>
        <v>3.895</v>
      </c>
      <c r="O18" s="70">
        <v>0.56800000000001205</v>
      </c>
      <c r="P18" s="26">
        <f t="shared" si="2"/>
        <v>3.326999999999988</v>
      </c>
      <c r="Q18" s="50">
        <v>0.64500000000000002</v>
      </c>
      <c r="R18" s="58">
        <v>0</v>
      </c>
      <c r="S18" s="9"/>
    </row>
    <row r="19" spans="1:19" x14ac:dyDescent="0.25">
      <c r="A19" s="66">
        <f t="shared" si="3"/>
        <v>43113</v>
      </c>
      <c r="B19" s="35" t="s">
        <v>6</v>
      </c>
      <c r="C19" s="35"/>
      <c r="D19" s="50">
        <v>0.15000000000000002</v>
      </c>
      <c r="E19" s="61">
        <v>0</v>
      </c>
      <c r="F19" s="50">
        <v>0</v>
      </c>
      <c r="G19" s="50">
        <v>0</v>
      </c>
      <c r="H19" s="50">
        <v>0.26400000000000001</v>
      </c>
      <c r="I19" s="50">
        <v>0</v>
      </c>
      <c r="J19" s="50">
        <v>0</v>
      </c>
      <c r="K19" s="27">
        <f t="shared" si="0"/>
        <v>0.41400000000000003</v>
      </c>
      <c r="L19" s="50">
        <v>0.64500000000000002</v>
      </c>
      <c r="M19" s="50">
        <v>0</v>
      </c>
      <c r="N19" s="26">
        <f t="shared" si="1"/>
        <v>1.0590000000000002</v>
      </c>
      <c r="O19" s="70">
        <v>0.63300000000000978</v>
      </c>
      <c r="P19" s="26">
        <f t="shared" si="2"/>
        <v>0.42599999999999039</v>
      </c>
      <c r="Q19" s="50">
        <v>0.64500000000000002</v>
      </c>
      <c r="R19" s="58">
        <v>0</v>
      </c>
      <c r="S19" s="9"/>
    </row>
    <row r="20" spans="1:19" ht="15.75" thickBot="1" x14ac:dyDescent="0.3">
      <c r="A20" s="73">
        <f t="shared" si="3"/>
        <v>43114</v>
      </c>
      <c r="B20" s="67" t="s">
        <v>7</v>
      </c>
      <c r="C20" s="67"/>
      <c r="D20" s="56">
        <v>0.14100000000000001</v>
      </c>
      <c r="E20" s="60">
        <v>0</v>
      </c>
      <c r="F20" s="56">
        <v>0</v>
      </c>
      <c r="G20" s="56">
        <v>0</v>
      </c>
      <c r="H20" s="56">
        <v>0.26300000000000001</v>
      </c>
      <c r="I20" s="56">
        <v>0</v>
      </c>
      <c r="J20" s="56">
        <v>0</v>
      </c>
      <c r="K20" s="68">
        <f t="shared" si="0"/>
        <v>0.40400000000000003</v>
      </c>
      <c r="L20" s="56">
        <v>0.64500000000000002</v>
      </c>
      <c r="M20" s="56">
        <v>0</v>
      </c>
      <c r="N20" s="69">
        <f t="shared" si="1"/>
        <v>1.0489999999999999</v>
      </c>
      <c r="O20" s="72">
        <v>0.53999999999999204</v>
      </c>
      <c r="P20" s="69">
        <f t="shared" si="2"/>
        <v>0.50900000000000789</v>
      </c>
      <c r="Q20" s="56">
        <v>0.64500000000000002</v>
      </c>
      <c r="R20" s="57">
        <v>0</v>
      </c>
      <c r="S20" s="9"/>
    </row>
    <row r="21" spans="1:19" x14ac:dyDescent="0.25">
      <c r="A21" s="62">
        <f t="shared" si="3"/>
        <v>43115</v>
      </c>
      <c r="B21" s="63" t="s">
        <v>8</v>
      </c>
      <c r="C21" s="63"/>
      <c r="D21" s="54">
        <v>0.15500000000000003</v>
      </c>
      <c r="E21" s="59">
        <v>0</v>
      </c>
      <c r="F21" s="54">
        <v>1E-3</v>
      </c>
      <c r="G21" s="54">
        <v>0</v>
      </c>
      <c r="H21" s="54">
        <v>0.14499999999999999</v>
      </c>
      <c r="I21" s="54">
        <v>0</v>
      </c>
      <c r="J21" s="54">
        <v>3.2919999999999998</v>
      </c>
      <c r="K21" s="64">
        <f t="shared" si="0"/>
        <v>3.593</v>
      </c>
      <c r="L21" s="54">
        <v>0.64600000000000002</v>
      </c>
      <c r="M21" s="54">
        <v>0</v>
      </c>
      <c r="N21" s="65">
        <f t="shared" si="1"/>
        <v>4.2389999999999999</v>
      </c>
      <c r="O21" s="71">
        <v>0.52500000000000568</v>
      </c>
      <c r="P21" s="65">
        <f t="shared" si="2"/>
        <v>3.7139999999999942</v>
      </c>
      <c r="Q21" s="54">
        <v>0.64600000000000002</v>
      </c>
      <c r="R21" s="55">
        <v>0</v>
      </c>
      <c r="S21" s="9"/>
    </row>
    <row r="22" spans="1:19" x14ac:dyDescent="0.25">
      <c r="A22" s="66">
        <f t="shared" si="3"/>
        <v>43116</v>
      </c>
      <c r="B22" s="35" t="s">
        <v>9</v>
      </c>
      <c r="C22" s="35"/>
      <c r="D22" s="50">
        <v>0.15000000000000002</v>
      </c>
      <c r="E22" s="61">
        <v>0</v>
      </c>
      <c r="F22" s="50">
        <v>0</v>
      </c>
      <c r="G22" s="50">
        <v>0</v>
      </c>
      <c r="H22" s="50">
        <v>0</v>
      </c>
      <c r="I22" s="50">
        <v>0</v>
      </c>
      <c r="J22" s="50">
        <v>5.2119999999999997</v>
      </c>
      <c r="K22" s="27">
        <f t="shared" si="0"/>
        <v>5.3620000000000001</v>
      </c>
      <c r="L22" s="50">
        <v>0.64400000000000002</v>
      </c>
      <c r="M22" s="50">
        <v>0</v>
      </c>
      <c r="N22" s="26">
        <f t="shared" si="1"/>
        <v>6.0060000000000002</v>
      </c>
      <c r="O22" s="70">
        <v>0.58899999999999864</v>
      </c>
      <c r="P22" s="26">
        <f t="shared" si="2"/>
        <v>5.4170000000000016</v>
      </c>
      <c r="Q22" s="50">
        <v>0.64400000000000002</v>
      </c>
      <c r="R22" s="58">
        <v>0</v>
      </c>
      <c r="S22" s="9"/>
    </row>
    <row r="23" spans="1:19" x14ac:dyDescent="0.25">
      <c r="A23" s="66">
        <f t="shared" si="3"/>
        <v>43117</v>
      </c>
      <c r="B23" s="35" t="s">
        <v>10</v>
      </c>
      <c r="C23" s="35"/>
      <c r="D23" s="50">
        <v>3.9000000000000035E-2</v>
      </c>
      <c r="E23" s="61">
        <v>0</v>
      </c>
      <c r="F23" s="50">
        <v>0</v>
      </c>
      <c r="G23" s="50">
        <v>0</v>
      </c>
      <c r="H23" s="50">
        <v>0</v>
      </c>
      <c r="I23" s="50">
        <v>0</v>
      </c>
      <c r="J23" s="50">
        <v>5.2309999999999999</v>
      </c>
      <c r="K23" s="27">
        <f t="shared" si="0"/>
        <v>5.27</v>
      </c>
      <c r="L23" s="50">
        <v>0.64500000000000002</v>
      </c>
      <c r="M23" s="50">
        <v>0</v>
      </c>
      <c r="N23" s="26">
        <f t="shared" si="1"/>
        <v>5.9149999999999991</v>
      </c>
      <c r="O23" s="70">
        <v>0.58899999999999864</v>
      </c>
      <c r="P23" s="26">
        <f t="shared" si="2"/>
        <v>5.3260000000000005</v>
      </c>
      <c r="Q23" s="50">
        <v>0.64500000000000002</v>
      </c>
      <c r="R23" s="58">
        <v>0</v>
      </c>
      <c r="S23" s="9"/>
    </row>
    <row r="24" spans="1:19" x14ac:dyDescent="0.25">
      <c r="A24" s="66">
        <f t="shared" si="3"/>
        <v>43118</v>
      </c>
      <c r="B24" s="35" t="s">
        <v>11</v>
      </c>
      <c r="C24" s="35"/>
      <c r="D24" s="50">
        <v>8.0000000000000071E-3</v>
      </c>
      <c r="E24" s="61">
        <v>0</v>
      </c>
      <c r="F24" s="50">
        <v>0.38500000000000001</v>
      </c>
      <c r="G24" s="50">
        <v>0</v>
      </c>
      <c r="H24" s="50">
        <v>0.183</v>
      </c>
      <c r="I24" s="50">
        <v>0</v>
      </c>
      <c r="J24" s="50">
        <v>5.3780000000000001</v>
      </c>
      <c r="K24" s="27">
        <f t="shared" si="0"/>
        <v>5.9540000000000006</v>
      </c>
      <c r="L24" s="50">
        <v>0.64500000000000002</v>
      </c>
      <c r="M24" s="50">
        <v>0</v>
      </c>
      <c r="N24" s="26">
        <f t="shared" si="1"/>
        <v>6.5990000000000002</v>
      </c>
      <c r="O24" s="70">
        <v>0.67300000000000182</v>
      </c>
      <c r="P24" s="26">
        <f t="shared" si="2"/>
        <v>5.9259999999999984</v>
      </c>
      <c r="Q24" s="50">
        <v>0.64500000000000002</v>
      </c>
      <c r="R24" s="58">
        <v>0</v>
      </c>
      <c r="S24" s="9"/>
    </row>
    <row r="25" spans="1:19" x14ac:dyDescent="0.25">
      <c r="A25" s="66">
        <f t="shared" si="3"/>
        <v>43119</v>
      </c>
      <c r="B25" s="35" t="s">
        <v>12</v>
      </c>
      <c r="C25" s="35"/>
      <c r="D25" s="50">
        <v>-7.7000000000000068E-2</v>
      </c>
      <c r="E25" s="61">
        <v>0</v>
      </c>
      <c r="F25" s="50">
        <v>0.85299999999999998</v>
      </c>
      <c r="G25" s="50">
        <v>0</v>
      </c>
      <c r="H25" s="50">
        <v>0.26400000000000001</v>
      </c>
      <c r="I25" s="50">
        <v>0</v>
      </c>
      <c r="J25" s="50">
        <v>3.3039999999999998</v>
      </c>
      <c r="K25" s="27">
        <f t="shared" si="0"/>
        <v>4.3439999999999994</v>
      </c>
      <c r="L25" s="50">
        <v>0.64600000000000002</v>
      </c>
      <c r="M25" s="50">
        <v>0</v>
      </c>
      <c r="N25" s="26">
        <f t="shared" si="1"/>
        <v>4.9899999999999993</v>
      </c>
      <c r="O25" s="70">
        <v>0.57899999999997931</v>
      </c>
      <c r="P25" s="26">
        <f t="shared" si="2"/>
        <v>4.41100000000002</v>
      </c>
      <c r="Q25" s="50">
        <v>0.64600000000000002</v>
      </c>
      <c r="R25" s="58">
        <v>0</v>
      </c>
      <c r="S25" s="9"/>
    </row>
    <row r="26" spans="1:19" x14ac:dyDescent="0.25">
      <c r="A26" s="66">
        <f t="shared" si="3"/>
        <v>43120</v>
      </c>
      <c r="B26" s="35" t="s">
        <v>6</v>
      </c>
      <c r="C26" s="35"/>
      <c r="D26" s="50">
        <v>0.15600000000000003</v>
      </c>
      <c r="E26" s="61">
        <v>0</v>
      </c>
      <c r="F26" s="50">
        <v>0.75</v>
      </c>
      <c r="G26" s="50">
        <v>0</v>
      </c>
      <c r="H26" s="50">
        <v>0.26300000000000001</v>
      </c>
      <c r="I26" s="50">
        <v>0</v>
      </c>
      <c r="J26" s="50">
        <v>0</v>
      </c>
      <c r="K26" s="27">
        <f t="shared" si="0"/>
        <v>1.169</v>
      </c>
      <c r="L26" s="50">
        <v>0.64600000000000002</v>
      </c>
      <c r="M26" s="50">
        <v>0</v>
      </c>
      <c r="N26" s="26">
        <f t="shared" si="1"/>
        <v>1.8149999999999999</v>
      </c>
      <c r="O26" s="70">
        <v>0.57600000000002183</v>
      </c>
      <c r="P26" s="26">
        <f t="shared" si="2"/>
        <v>1.2389999999999781</v>
      </c>
      <c r="Q26" s="50">
        <v>0.64600000000000002</v>
      </c>
      <c r="R26" s="58">
        <v>0</v>
      </c>
      <c r="S26" s="9"/>
    </row>
    <row r="27" spans="1:19" ht="15.75" thickBot="1" x14ac:dyDescent="0.3">
      <c r="A27" s="73">
        <f t="shared" si="3"/>
        <v>43121</v>
      </c>
      <c r="B27" s="67" t="s">
        <v>7</v>
      </c>
      <c r="C27" s="67"/>
      <c r="D27" s="56">
        <v>0.14100000000000001</v>
      </c>
      <c r="E27" s="60">
        <v>0</v>
      </c>
      <c r="F27" s="56">
        <v>0.28299999999999997</v>
      </c>
      <c r="G27" s="56">
        <v>0</v>
      </c>
      <c r="H27" s="56">
        <v>0.13400000000000001</v>
      </c>
      <c r="I27" s="56">
        <v>0</v>
      </c>
      <c r="J27" s="56">
        <v>0</v>
      </c>
      <c r="K27" s="68">
        <f t="shared" si="0"/>
        <v>0.55800000000000005</v>
      </c>
      <c r="L27" s="56">
        <v>0.64600000000000002</v>
      </c>
      <c r="M27" s="56">
        <v>0</v>
      </c>
      <c r="N27" s="69">
        <f t="shared" si="1"/>
        <v>1.2040000000000002</v>
      </c>
      <c r="O27" s="72">
        <v>0.61899999999999977</v>
      </c>
      <c r="P27" s="69">
        <f t="shared" si="2"/>
        <v>0.58500000000000041</v>
      </c>
      <c r="Q27" s="56">
        <v>0.64600000000000002</v>
      </c>
      <c r="R27" s="57">
        <v>0</v>
      </c>
      <c r="S27" s="9"/>
    </row>
    <row r="28" spans="1:19" x14ac:dyDescent="0.25">
      <c r="A28" s="62">
        <f t="shared" si="3"/>
        <v>43122</v>
      </c>
      <c r="B28" s="63" t="s">
        <v>8</v>
      </c>
      <c r="C28" s="63"/>
      <c r="D28" s="54">
        <v>2.0000000000000018E-2</v>
      </c>
      <c r="E28" s="59">
        <v>0</v>
      </c>
      <c r="F28" s="54">
        <v>0</v>
      </c>
      <c r="G28" s="54">
        <v>0</v>
      </c>
      <c r="H28" s="54">
        <v>0.104</v>
      </c>
      <c r="I28" s="54">
        <v>0</v>
      </c>
      <c r="J28" s="54">
        <v>2.9980000000000002</v>
      </c>
      <c r="K28" s="64">
        <f t="shared" si="0"/>
        <v>3.1220000000000003</v>
      </c>
      <c r="L28" s="54">
        <v>0.64700000000000002</v>
      </c>
      <c r="M28" s="54">
        <v>0</v>
      </c>
      <c r="N28" s="65">
        <f t="shared" si="1"/>
        <v>3.7690000000000001</v>
      </c>
      <c r="O28" s="71">
        <v>0.54499999999998749</v>
      </c>
      <c r="P28" s="65">
        <f t="shared" si="2"/>
        <v>3.2240000000000126</v>
      </c>
      <c r="Q28" s="54">
        <v>0.64700000000000002</v>
      </c>
      <c r="R28" s="55">
        <v>0</v>
      </c>
      <c r="S28" s="9"/>
    </row>
    <row r="29" spans="1:19" x14ac:dyDescent="0.25">
      <c r="A29" s="66">
        <f t="shared" si="3"/>
        <v>43123</v>
      </c>
      <c r="B29" s="35" t="s">
        <v>9</v>
      </c>
      <c r="C29" s="35"/>
      <c r="D29" s="50">
        <v>0.14300000000000002</v>
      </c>
      <c r="E29" s="61">
        <v>0</v>
      </c>
      <c r="F29" s="50">
        <v>0</v>
      </c>
      <c r="G29" s="50">
        <v>0</v>
      </c>
      <c r="H29" s="50">
        <v>0.312</v>
      </c>
      <c r="I29" s="50">
        <v>0</v>
      </c>
      <c r="J29" s="50">
        <v>5.3920000000000003</v>
      </c>
      <c r="K29" s="27">
        <f t="shared" si="0"/>
        <v>5.8470000000000004</v>
      </c>
      <c r="L29" s="50">
        <v>0.64600000000000002</v>
      </c>
      <c r="M29" s="50">
        <v>0</v>
      </c>
      <c r="N29" s="26">
        <f t="shared" si="1"/>
        <v>6.4930000000000003</v>
      </c>
      <c r="O29" s="70">
        <v>0.59499999999999886</v>
      </c>
      <c r="P29" s="26">
        <f t="shared" si="2"/>
        <v>5.8980000000000015</v>
      </c>
      <c r="Q29" s="50">
        <v>0.64600000000000002</v>
      </c>
      <c r="R29" s="58">
        <v>0</v>
      </c>
      <c r="S29" s="9"/>
    </row>
    <row r="30" spans="1:19" x14ac:dyDescent="0.25">
      <c r="A30" s="66">
        <f t="shared" si="3"/>
        <v>43124</v>
      </c>
      <c r="B30" s="35" t="s">
        <v>10</v>
      </c>
      <c r="C30" s="35"/>
      <c r="D30" s="50">
        <v>-0.185</v>
      </c>
      <c r="E30" s="61">
        <v>0</v>
      </c>
      <c r="F30" s="50">
        <v>0</v>
      </c>
      <c r="G30" s="50">
        <v>0</v>
      </c>
      <c r="H30" s="50">
        <v>0.313</v>
      </c>
      <c r="I30" s="50">
        <v>0</v>
      </c>
      <c r="J30" s="50">
        <v>5.3280000000000003</v>
      </c>
      <c r="K30" s="27">
        <f t="shared" si="0"/>
        <v>5.4560000000000004</v>
      </c>
      <c r="L30" s="50">
        <v>0.64600000000000002</v>
      </c>
      <c r="M30" s="50">
        <v>0</v>
      </c>
      <c r="N30" s="26">
        <f t="shared" si="1"/>
        <v>6.1020000000000003</v>
      </c>
      <c r="O30" s="70">
        <v>0.52200000000001978</v>
      </c>
      <c r="P30" s="26">
        <f t="shared" si="2"/>
        <v>5.5799999999999805</v>
      </c>
      <c r="Q30" s="50">
        <v>0.64600000000000002</v>
      </c>
      <c r="R30" s="58">
        <v>0</v>
      </c>
      <c r="S30" s="9"/>
    </row>
    <row r="31" spans="1:19" x14ac:dyDescent="0.25">
      <c r="A31" s="66">
        <f t="shared" si="3"/>
        <v>43125</v>
      </c>
      <c r="B31" s="35" t="s">
        <v>11</v>
      </c>
      <c r="C31" s="35"/>
      <c r="D31" s="50">
        <v>0.14900000000000002</v>
      </c>
      <c r="E31" s="61">
        <v>0</v>
      </c>
      <c r="F31" s="50">
        <v>0</v>
      </c>
      <c r="G31" s="50">
        <v>0</v>
      </c>
      <c r="H31" s="50">
        <v>0.315</v>
      </c>
      <c r="I31" s="50">
        <v>0</v>
      </c>
      <c r="J31" s="50">
        <v>5.33</v>
      </c>
      <c r="K31" s="27">
        <f t="shared" si="0"/>
        <v>5.7940000000000005</v>
      </c>
      <c r="L31" s="50">
        <v>0.64500000000000002</v>
      </c>
      <c r="M31" s="50">
        <v>0</v>
      </c>
      <c r="N31" s="26">
        <f t="shared" si="1"/>
        <v>6.4390000000000001</v>
      </c>
      <c r="O31" s="70">
        <v>0.60399999999998499</v>
      </c>
      <c r="P31" s="26">
        <f t="shared" si="2"/>
        <v>5.8350000000000151</v>
      </c>
      <c r="Q31" s="50">
        <v>0.64500000000000002</v>
      </c>
      <c r="R31" s="58">
        <v>0</v>
      </c>
      <c r="S31" s="9"/>
    </row>
    <row r="32" spans="1:19" x14ac:dyDescent="0.25">
      <c r="A32" s="66">
        <f t="shared" si="3"/>
        <v>43126</v>
      </c>
      <c r="B32" s="35" t="s">
        <v>12</v>
      </c>
      <c r="C32" s="35"/>
      <c r="D32" s="50">
        <v>0.14900000000000002</v>
      </c>
      <c r="E32" s="61">
        <v>0</v>
      </c>
      <c r="F32" s="50">
        <v>0</v>
      </c>
      <c r="G32" s="50">
        <v>0</v>
      </c>
      <c r="H32" s="50">
        <v>0.60899999999999999</v>
      </c>
      <c r="I32" s="50">
        <v>0</v>
      </c>
      <c r="J32" s="50">
        <v>3.1970000000000001</v>
      </c>
      <c r="K32" s="27">
        <f t="shared" si="0"/>
        <v>3.9550000000000001</v>
      </c>
      <c r="L32" s="50">
        <v>0.64500000000000002</v>
      </c>
      <c r="M32" s="50">
        <v>0</v>
      </c>
      <c r="N32" s="26">
        <f t="shared" si="1"/>
        <v>4.5999999999999996</v>
      </c>
      <c r="O32" s="70">
        <v>0.67599999999998772</v>
      </c>
      <c r="P32" s="26">
        <f t="shared" si="2"/>
        <v>3.9240000000000119</v>
      </c>
      <c r="Q32" s="50">
        <v>0.64500000000000002</v>
      </c>
      <c r="R32" s="58">
        <v>0</v>
      </c>
      <c r="S32" s="9"/>
    </row>
    <row r="33" spans="1:19" x14ac:dyDescent="0.25">
      <c r="A33" s="66">
        <f t="shared" si="3"/>
        <v>43127</v>
      </c>
      <c r="B33" s="35" t="s">
        <v>6</v>
      </c>
      <c r="C33" s="35"/>
      <c r="D33" s="50">
        <v>0.14600000000000002</v>
      </c>
      <c r="E33" s="61">
        <v>0</v>
      </c>
      <c r="F33" s="50">
        <v>0</v>
      </c>
      <c r="G33" s="50">
        <v>0</v>
      </c>
      <c r="H33" s="50">
        <v>0.85</v>
      </c>
      <c r="I33" s="50">
        <v>0</v>
      </c>
      <c r="J33" s="50">
        <v>0</v>
      </c>
      <c r="K33" s="27">
        <f t="shared" si="0"/>
        <v>0.996</v>
      </c>
      <c r="L33" s="50">
        <v>0.64600000000000002</v>
      </c>
      <c r="M33" s="50">
        <v>0</v>
      </c>
      <c r="N33" s="26">
        <f t="shared" si="1"/>
        <v>1.6419999999999999</v>
      </c>
      <c r="O33" s="70">
        <v>0.60600000000002296</v>
      </c>
      <c r="P33" s="26">
        <f t="shared" si="2"/>
        <v>1.0359999999999769</v>
      </c>
      <c r="Q33" s="50">
        <v>0.64600000000000002</v>
      </c>
      <c r="R33" s="58">
        <v>0</v>
      </c>
      <c r="S33" s="9"/>
    </row>
    <row r="34" spans="1:19" ht="15.75" thickBot="1" x14ac:dyDescent="0.3">
      <c r="A34" s="73">
        <f t="shared" si="3"/>
        <v>43128</v>
      </c>
      <c r="B34" s="67" t="s">
        <v>7</v>
      </c>
      <c r="C34" s="67"/>
      <c r="D34" s="56">
        <v>0.14100000000000001</v>
      </c>
      <c r="E34" s="60">
        <v>0</v>
      </c>
      <c r="F34" s="56">
        <v>0.13700000000000001</v>
      </c>
      <c r="G34" s="56">
        <v>0</v>
      </c>
      <c r="H34" s="56">
        <v>0.84499999999999997</v>
      </c>
      <c r="I34" s="56">
        <v>0</v>
      </c>
      <c r="J34" s="56">
        <v>0</v>
      </c>
      <c r="K34" s="68">
        <f t="shared" si="0"/>
        <v>1.123</v>
      </c>
      <c r="L34" s="83">
        <v>0.64600000000000002</v>
      </c>
      <c r="M34" s="56">
        <v>0</v>
      </c>
      <c r="N34" s="69">
        <f t="shared" si="1"/>
        <v>1.7690000000000001</v>
      </c>
      <c r="O34" s="72">
        <v>0.50199999999998113</v>
      </c>
      <c r="P34" s="69">
        <f t="shared" si="2"/>
        <v>1.267000000000019</v>
      </c>
      <c r="Q34" s="83">
        <v>0.64600000000000002</v>
      </c>
      <c r="R34" s="57">
        <v>0</v>
      </c>
      <c r="S34" s="9"/>
    </row>
    <row r="35" spans="1:19" x14ac:dyDescent="0.25">
      <c r="A35" s="74">
        <f t="shared" si="3"/>
        <v>43129</v>
      </c>
      <c r="B35" s="75" t="s">
        <v>8</v>
      </c>
      <c r="C35" s="75"/>
      <c r="D35" s="76">
        <v>0.79900000000000004</v>
      </c>
      <c r="E35" s="77">
        <v>0</v>
      </c>
      <c r="F35" s="76">
        <v>0.34</v>
      </c>
      <c r="G35" s="76">
        <v>0</v>
      </c>
      <c r="H35" s="76">
        <v>0.84699999999999998</v>
      </c>
      <c r="I35" s="76">
        <v>0</v>
      </c>
      <c r="J35" s="76">
        <v>3.0939999999999999</v>
      </c>
      <c r="K35" s="78">
        <f t="shared" si="0"/>
        <v>5.08</v>
      </c>
      <c r="L35" s="82">
        <v>0.64600000000000002</v>
      </c>
      <c r="M35" s="76">
        <v>0</v>
      </c>
      <c r="N35" s="79">
        <f t="shared" si="1"/>
        <v>5.726</v>
      </c>
      <c r="O35" s="80">
        <v>0.57800000000000296</v>
      </c>
      <c r="P35" s="79">
        <f t="shared" si="2"/>
        <v>5.147999999999997</v>
      </c>
      <c r="Q35" s="82">
        <v>0.64600000000000002</v>
      </c>
      <c r="R35" s="81">
        <v>0</v>
      </c>
      <c r="S35" s="9"/>
    </row>
    <row r="36" spans="1:19" x14ac:dyDescent="0.25">
      <c r="A36" s="66">
        <f t="shared" si="3"/>
        <v>43130</v>
      </c>
      <c r="B36" s="35" t="s">
        <v>9</v>
      </c>
      <c r="C36" s="35"/>
      <c r="D36" s="50">
        <v>0.14200000000000002</v>
      </c>
      <c r="E36" s="61">
        <v>0</v>
      </c>
      <c r="F36" s="50">
        <v>0.35</v>
      </c>
      <c r="G36" s="50">
        <v>0</v>
      </c>
      <c r="H36" s="50">
        <v>0.84699999999999998</v>
      </c>
      <c r="I36" s="50">
        <v>0</v>
      </c>
      <c r="J36" s="50">
        <v>5.258</v>
      </c>
      <c r="K36" s="27">
        <f t="shared" si="0"/>
        <v>6.5969999999999995</v>
      </c>
      <c r="L36" s="50">
        <v>0.64600000000000002</v>
      </c>
      <c r="M36" s="50">
        <v>0</v>
      </c>
      <c r="N36" s="26">
        <f t="shared" si="1"/>
        <v>7.2429999999999994</v>
      </c>
      <c r="O36" s="70">
        <v>0.60900000000000898</v>
      </c>
      <c r="P36" s="26">
        <f t="shared" si="2"/>
        <v>6.6339999999999906</v>
      </c>
      <c r="Q36" s="50">
        <v>0.64600000000000002</v>
      </c>
      <c r="R36" s="58">
        <v>0</v>
      </c>
      <c r="S36" s="9"/>
    </row>
    <row r="37" spans="1:19" ht="15.75" thickBot="1" x14ac:dyDescent="0.3">
      <c r="A37" s="73">
        <f t="shared" si="3"/>
        <v>43131</v>
      </c>
      <c r="B37" s="35" t="s">
        <v>10</v>
      </c>
      <c r="C37" s="67"/>
      <c r="D37" s="56">
        <v>0</v>
      </c>
      <c r="E37" s="60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68">
        <f t="shared" si="0"/>
        <v>0</v>
      </c>
      <c r="L37" s="56">
        <v>0</v>
      </c>
      <c r="M37" s="56">
        <v>0</v>
      </c>
      <c r="N37" s="69">
        <f t="shared" si="1"/>
        <v>0</v>
      </c>
      <c r="O37" s="72">
        <v>0</v>
      </c>
      <c r="P37" s="69">
        <f t="shared" si="2"/>
        <v>0</v>
      </c>
      <c r="Q37" s="56">
        <v>0</v>
      </c>
      <c r="R37" s="57">
        <v>0</v>
      </c>
      <c r="S37" s="9"/>
    </row>
    <row r="38" spans="1:19" ht="15.75" customHeight="1" thickBot="1" x14ac:dyDescent="0.3">
      <c r="A38" s="34"/>
      <c r="B38" s="34"/>
      <c r="C38" s="18" t="s">
        <v>13</v>
      </c>
      <c r="D38" s="28">
        <f t="shared" ref="D38:R38" si="4">SUM(D7:D37)</f>
        <v>1.8610000000000002</v>
      </c>
      <c r="E38" s="29">
        <f t="shared" ref="E38:J38" si="5">SUM(E7:E37)</f>
        <v>0</v>
      </c>
      <c r="F38" s="29">
        <f t="shared" si="5"/>
        <v>12.514999999999999</v>
      </c>
      <c r="G38" s="29">
        <f t="shared" si="5"/>
        <v>0</v>
      </c>
      <c r="H38" s="29">
        <f t="shared" si="5"/>
        <v>9.4849999999999994</v>
      </c>
      <c r="I38" s="29">
        <f t="shared" si="5"/>
        <v>0</v>
      </c>
      <c r="J38" s="30">
        <f t="shared" si="5"/>
        <v>90.586999999999989</v>
      </c>
      <c r="K38" s="30">
        <f t="shared" si="4"/>
        <v>114.44799999999999</v>
      </c>
      <c r="L38" s="28">
        <f t="shared" si="4"/>
        <v>12.642000000000003</v>
      </c>
      <c r="M38" s="30">
        <f t="shared" si="4"/>
        <v>5.34</v>
      </c>
      <c r="N38" s="49">
        <f t="shared" si="4"/>
        <v>132.42999999999998</v>
      </c>
      <c r="O38" s="48">
        <f t="shared" si="4"/>
        <v>17.543000000000006</v>
      </c>
      <c r="P38" s="31">
        <f t="shared" si="4"/>
        <v>114.88699999999997</v>
      </c>
      <c r="Q38" s="32">
        <f t="shared" si="4"/>
        <v>12.642000000000003</v>
      </c>
      <c r="R38" s="33">
        <f t="shared" si="4"/>
        <v>5.34</v>
      </c>
      <c r="S38" s="10"/>
    </row>
    <row r="39" spans="1:19" ht="15.75" thickBot="1" x14ac:dyDescent="0.3"/>
    <row r="40" spans="1:19" ht="15.75" thickBot="1" x14ac:dyDescent="0.3">
      <c r="A40" s="3"/>
      <c r="B40" s="2"/>
      <c r="C40" s="2"/>
      <c r="D40" s="14">
        <f>+D38/$N38</f>
        <v>1.4052707090538401E-2</v>
      </c>
      <c r="E40" s="11">
        <f t="shared" ref="E40:N40" si="6">+E38/$N38</f>
        <v>0</v>
      </c>
      <c r="F40" s="11">
        <f t="shared" si="6"/>
        <v>9.4502756173072577E-2</v>
      </c>
      <c r="G40" s="11">
        <f t="shared" si="6"/>
        <v>0</v>
      </c>
      <c r="H40" s="11">
        <f t="shared" si="6"/>
        <v>7.1622744091218007E-2</v>
      </c>
      <c r="I40" s="11">
        <f t="shared" si="6"/>
        <v>0</v>
      </c>
      <c r="J40" s="11">
        <f t="shared" si="6"/>
        <v>0.68403684965642231</v>
      </c>
      <c r="K40" s="11">
        <f t="shared" si="6"/>
        <v>0.86421505701125134</v>
      </c>
      <c r="L40" s="11">
        <f t="shared" si="6"/>
        <v>9.5461753379143741E-2</v>
      </c>
      <c r="M40" s="11">
        <f t="shared" si="6"/>
        <v>4.0323189609605077E-2</v>
      </c>
      <c r="N40" s="12">
        <f t="shared" si="6"/>
        <v>1</v>
      </c>
      <c r="P40" s="13">
        <f>1-(R40+Q40)</f>
        <v>0.84348098566417429</v>
      </c>
      <c r="R40" s="6">
        <f>+(R38+Q38)/P38</f>
        <v>0.15651901433582571</v>
      </c>
    </row>
    <row r="41" spans="1:19" x14ac:dyDescent="0.25">
      <c r="A41" s="2"/>
      <c r="B41" s="2"/>
      <c r="C41" s="4"/>
      <c r="E41" s="5"/>
      <c r="F41" s="5"/>
      <c r="G41" s="5"/>
      <c r="H41" s="5"/>
      <c r="I41" s="5"/>
      <c r="J41" s="5"/>
      <c r="K41" s="5"/>
      <c r="L41" s="5"/>
      <c r="P41" t="s">
        <v>16</v>
      </c>
      <c r="R41" t="s">
        <v>17</v>
      </c>
    </row>
    <row r="42" spans="1:19" x14ac:dyDescent="0.25">
      <c r="D42" t="s">
        <v>18</v>
      </c>
      <c r="K42" s="17"/>
    </row>
    <row r="44" spans="1:19" x14ac:dyDescent="0.25">
      <c r="M44" s="17"/>
    </row>
  </sheetData>
  <mergeCells count="7">
    <mergeCell ref="Q5:R5"/>
    <mergeCell ref="A1:I2"/>
    <mergeCell ref="D4:M4"/>
    <mergeCell ref="L5:M5"/>
    <mergeCell ref="N5:N6"/>
    <mergeCell ref="O5:O6"/>
    <mergeCell ref="P5:P6"/>
  </mergeCells>
  <pageMargins left="0.7" right="0.7" top="0.75" bottom="0.75" header="0.3" footer="0.3"/>
  <pageSetup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zoomScale="77" zoomScaleNormal="77" workbookViewId="0">
      <selection activeCell="U12" sqref="U12"/>
    </sheetView>
  </sheetViews>
  <sheetFormatPr defaultRowHeight="15" x14ac:dyDescent="0.25"/>
  <cols>
    <col min="1" max="1" width="11.28515625" bestFit="1" customWidth="1"/>
    <col min="3" max="3" width="9.28515625" bestFit="1" customWidth="1"/>
    <col min="4" max="4" width="17" bestFit="1" customWidth="1"/>
    <col min="5" max="5" width="10.28515625" customWidth="1"/>
    <col min="6" max="7" width="9.28515625" customWidth="1"/>
    <col min="8" max="10" width="9.28515625" bestFit="1" customWidth="1"/>
    <col min="11" max="11" width="11" customWidth="1"/>
    <col min="12" max="13" width="9.28515625" bestFit="1" customWidth="1"/>
    <col min="14" max="14" width="10.7109375" customWidth="1"/>
    <col min="15" max="15" width="10.42578125" customWidth="1"/>
    <col min="16" max="16" width="11.85546875" customWidth="1"/>
    <col min="17" max="18" width="9.28515625" bestFit="1" customWidth="1"/>
    <col min="19" max="19" width="14.42578125" style="7" customWidth="1"/>
  </cols>
  <sheetData>
    <row r="1" spans="1:19" x14ac:dyDescent="0.25">
      <c r="A1" s="88" t="s">
        <v>14</v>
      </c>
      <c r="B1" s="89"/>
      <c r="C1" s="89"/>
      <c r="D1" s="89"/>
      <c r="E1" s="89"/>
      <c r="F1" s="89"/>
      <c r="G1" s="89"/>
      <c r="H1" s="89"/>
      <c r="I1" s="90"/>
      <c r="J1" s="36"/>
      <c r="K1" s="36"/>
      <c r="L1" s="36"/>
      <c r="M1" s="36"/>
      <c r="N1" s="36"/>
      <c r="O1" s="36"/>
      <c r="P1" s="36"/>
      <c r="Q1" s="36"/>
      <c r="R1" s="36"/>
    </row>
    <row r="2" spans="1:19" ht="27" thickBot="1" x14ac:dyDescent="0.3">
      <c r="A2" s="91"/>
      <c r="B2" s="92"/>
      <c r="C2" s="92"/>
      <c r="D2" s="92"/>
      <c r="E2" s="92"/>
      <c r="F2" s="92"/>
      <c r="G2" s="92"/>
      <c r="H2" s="92"/>
      <c r="I2" s="93"/>
      <c r="J2" s="36"/>
      <c r="K2" s="37"/>
      <c r="L2" s="37"/>
      <c r="M2" s="37"/>
      <c r="N2" s="37"/>
      <c r="O2" s="37"/>
      <c r="P2" s="37"/>
      <c r="Q2" s="37"/>
      <c r="R2" s="36"/>
      <c r="S2"/>
    </row>
    <row r="3" spans="1:19" ht="27" thickBot="1" x14ac:dyDescent="0.3">
      <c r="A3" s="103"/>
      <c r="B3" s="104"/>
      <c r="C3" s="104"/>
      <c r="D3" s="105">
        <v>2019</v>
      </c>
      <c r="E3" s="105"/>
      <c r="F3" s="105"/>
      <c r="G3" s="105"/>
      <c r="H3" s="105"/>
      <c r="I3" s="106"/>
      <c r="J3" s="36"/>
      <c r="K3" s="37"/>
      <c r="L3" s="37"/>
      <c r="M3" s="37"/>
      <c r="N3" s="37"/>
      <c r="O3" s="37"/>
      <c r="P3" s="37"/>
      <c r="Q3" s="37"/>
      <c r="R3" s="36"/>
    </row>
    <row r="4" spans="1:19" ht="16.5" customHeight="1" thickBot="1" x14ac:dyDescent="0.3">
      <c r="A4" s="42"/>
      <c r="B4" s="43"/>
      <c r="C4" s="44"/>
      <c r="D4" s="94" t="s">
        <v>0</v>
      </c>
      <c r="E4" s="95"/>
      <c r="F4" s="95"/>
      <c r="G4" s="95"/>
      <c r="H4" s="95"/>
      <c r="I4" s="95"/>
      <c r="J4" s="95"/>
      <c r="K4" s="95"/>
      <c r="L4" s="95"/>
      <c r="M4" s="96"/>
      <c r="N4" s="45"/>
      <c r="O4" s="45"/>
      <c r="P4" s="45"/>
      <c r="Q4" s="46"/>
      <c r="R4" s="47"/>
      <c r="S4"/>
    </row>
    <row r="5" spans="1:19" ht="58.5" customHeight="1" thickBot="1" x14ac:dyDescent="0.3">
      <c r="A5" s="19" t="s">
        <v>1</v>
      </c>
      <c r="B5" s="20" t="s">
        <v>33</v>
      </c>
      <c r="C5" s="1"/>
      <c r="D5" s="51" t="s">
        <v>30</v>
      </c>
      <c r="E5" s="51" t="s">
        <v>32</v>
      </c>
      <c r="F5" s="53" t="s">
        <v>26</v>
      </c>
      <c r="G5" s="53" t="s">
        <v>27</v>
      </c>
      <c r="H5" s="53" t="s">
        <v>28</v>
      </c>
      <c r="I5" s="53" t="s">
        <v>29</v>
      </c>
      <c r="J5" s="15" t="s">
        <v>19</v>
      </c>
      <c r="K5" s="16" t="s">
        <v>22</v>
      </c>
      <c r="L5" s="107" t="s">
        <v>25</v>
      </c>
      <c r="M5" s="108"/>
      <c r="N5" s="97" t="s">
        <v>15</v>
      </c>
      <c r="O5" s="123" t="s">
        <v>34</v>
      </c>
      <c r="P5" s="101" t="s">
        <v>20</v>
      </c>
      <c r="Q5" s="107" t="s">
        <v>25</v>
      </c>
      <c r="R5" s="108"/>
    </row>
    <row r="6" spans="1:19" ht="15.75" customHeight="1" thickBot="1" x14ac:dyDescent="0.3">
      <c r="A6" s="21" t="s">
        <v>2</v>
      </c>
      <c r="B6" s="2" t="s">
        <v>3</v>
      </c>
      <c r="C6" s="2"/>
      <c r="D6" s="52" t="s">
        <v>31</v>
      </c>
      <c r="E6" s="52"/>
      <c r="F6" s="52" t="s">
        <v>21</v>
      </c>
      <c r="G6" s="52" t="s">
        <v>21</v>
      </c>
      <c r="H6" s="52" t="s">
        <v>21</v>
      </c>
      <c r="I6" s="52" t="s">
        <v>21</v>
      </c>
      <c r="J6" s="22" t="s">
        <v>23</v>
      </c>
      <c r="K6" s="23" t="s">
        <v>24</v>
      </c>
      <c r="L6" s="109" t="s">
        <v>4</v>
      </c>
      <c r="M6" s="110" t="s">
        <v>5</v>
      </c>
      <c r="N6" s="98"/>
      <c r="O6" s="124"/>
      <c r="P6" s="102"/>
      <c r="Q6" s="109" t="s">
        <v>4</v>
      </c>
      <c r="R6" s="110" t="s">
        <v>5</v>
      </c>
      <c r="S6" s="8"/>
    </row>
    <row r="7" spans="1:19" x14ac:dyDescent="0.25">
      <c r="A7" s="62">
        <v>43466</v>
      </c>
      <c r="B7" s="63" t="s">
        <v>9</v>
      </c>
      <c r="C7" s="63"/>
      <c r="D7" s="54">
        <v>1.8920000000000001</v>
      </c>
      <c r="E7" s="111">
        <v>0</v>
      </c>
      <c r="F7" s="54">
        <v>0.96299999999999997</v>
      </c>
      <c r="G7" s="54">
        <v>0</v>
      </c>
      <c r="H7" s="54">
        <v>0.998</v>
      </c>
      <c r="I7" s="54">
        <v>0</v>
      </c>
      <c r="J7" s="54">
        <v>0</v>
      </c>
      <c r="K7" s="114">
        <f t="shared" ref="K7:K37" si="0">SUM(D7:J7)</f>
        <v>3.8529999999999998</v>
      </c>
      <c r="L7" s="54">
        <v>0.42899999999999999</v>
      </c>
      <c r="M7" s="54">
        <v>0</v>
      </c>
      <c r="N7" s="65">
        <f>SUM(K7:M7)</f>
        <v>4.282</v>
      </c>
      <c r="O7" s="119">
        <v>0.77</v>
      </c>
      <c r="P7" s="65">
        <f>+N7-O7</f>
        <v>3.512</v>
      </c>
      <c r="Q7" s="54">
        <v>0.42899999999999999</v>
      </c>
      <c r="R7" s="55">
        <v>0</v>
      </c>
      <c r="S7" s="9"/>
    </row>
    <row r="8" spans="1:19" x14ac:dyDescent="0.25">
      <c r="A8" s="66">
        <f>1+A7</f>
        <v>43467</v>
      </c>
      <c r="B8" s="35" t="s">
        <v>10</v>
      </c>
      <c r="C8" s="35"/>
      <c r="D8" s="50">
        <v>1.8909999999999998</v>
      </c>
      <c r="E8" s="112">
        <v>0</v>
      </c>
      <c r="F8" s="50">
        <v>0.88400000000000001</v>
      </c>
      <c r="G8" s="50">
        <v>0</v>
      </c>
      <c r="H8" s="50">
        <v>1.0629999999999999</v>
      </c>
      <c r="I8" s="50">
        <v>0</v>
      </c>
      <c r="J8" s="50">
        <v>0</v>
      </c>
      <c r="K8" s="115">
        <f t="shared" si="0"/>
        <v>3.8380000000000001</v>
      </c>
      <c r="L8" s="50">
        <v>0.42899999999999999</v>
      </c>
      <c r="M8" s="50">
        <v>0</v>
      </c>
      <c r="N8" s="26">
        <f t="shared" ref="N8:N37" si="1">SUM(K8:M8)</f>
        <v>4.2670000000000003</v>
      </c>
      <c r="O8" s="117">
        <v>0.77</v>
      </c>
      <c r="P8" s="26">
        <f t="shared" ref="P8:P37" si="2">+N8-O8</f>
        <v>3.4970000000000003</v>
      </c>
      <c r="Q8" s="50">
        <v>0.42899999999999999</v>
      </c>
      <c r="R8" s="58">
        <v>0</v>
      </c>
      <c r="S8" s="9"/>
    </row>
    <row r="9" spans="1:19" x14ac:dyDescent="0.25">
      <c r="A9" s="66">
        <f t="shared" ref="A9:A37" si="3">1+A8</f>
        <v>43468</v>
      </c>
      <c r="B9" s="35" t="s">
        <v>11</v>
      </c>
      <c r="C9" s="35"/>
      <c r="D9" s="50">
        <v>1.7909999999999999</v>
      </c>
      <c r="E9" s="112">
        <v>0</v>
      </c>
      <c r="F9" s="50">
        <v>0.88300000000000001</v>
      </c>
      <c r="G9" s="50">
        <v>0</v>
      </c>
      <c r="H9" s="50">
        <v>1.181</v>
      </c>
      <c r="I9" s="50">
        <v>0</v>
      </c>
      <c r="J9" s="50">
        <v>0</v>
      </c>
      <c r="K9" s="115">
        <f t="shared" si="0"/>
        <v>3.855</v>
      </c>
      <c r="L9" s="50">
        <v>0.42799999999999999</v>
      </c>
      <c r="M9" s="50">
        <v>0</v>
      </c>
      <c r="N9" s="26">
        <f t="shared" si="1"/>
        <v>4.2830000000000004</v>
      </c>
      <c r="O9" s="117">
        <v>0.76</v>
      </c>
      <c r="P9" s="26">
        <f t="shared" si="2"/>
        <v>3.5230000000000006</v>
      </c>
      <c r="Q9" s="50">
        <v>0.42799999999999999</v>
      </c>
      <c r="R9" s="58">
        <v>0</v>
      </c>
      <c r="S9" s="9"/>
    </row>
    <row r="10" spans="1:19" x14ac:dyDescent="0.25">
      <c r="A10" s="66">
        <f t="shared" si="3"/>
        <v>43469</v>
      </c>
      <c r="B10" s="35" t="s">
        <v>12</v>
      </c>
      <c r="C10" s="35"/>
      <c r="D10" s="50">
        <v>2.081</v>
      </c>
      <c r="E10" s="112">
        <v>0</v>
      </c>
      <c r="F10" s="50">
        <v>1.2250000000000001</v>
      </c>
      <c r="G10" s="50">
        <v>0</v>
      </c>
      <c r="H10" s="50">
        <v>1.1679999999999999</v>
      </c>
      <c r="I10" s="50">
        <v>0</v>
      </c>
      <c r="J10" s="50">
        <v>0.191</v>
      </c>
      <c r="K10" s="115">
        <f t="shared" si="0"/>
        <v>4.665</v>
      </c>
      <c r="L10" s="50">
        <v>0.42799999999999999</v>
      </c>
      <c r="M10" s="50">
        <v>0</v>
      </c>
      <c r="N10" s="26">
        <f t="shared" si="1"/>
        <v>5.093</v>
      </c>
      <c r="O10" s="117">
        <v>0.77</v>
      </c>
      <c r="P10" s="26">
        <f t="shared" si="2"/>
        <v>4.3230000000000004</v>
      </c>
      <c r="Q10" s="50">
        <v>0.42799999999999999</v>
      </c>
      <c r="R10" s="58">
        <v>0</v>
      </c>
      <c r="S10" s="9"/>
    </row>
    <row r="11" spans="1:19" x14ac:dyDescent="0.25">
      <c r="A11" s="66">
        <f t="shared" si="3"/>
        <v>43470</v>
      </c>
      <c r="B11" s="35" t="s">
        <v>6</v>
      </c>
      <c r="C11" s="35"/>
      <c r="D11" s="50">
        <v>2.1109999999999998</v>
      </c>
      <c r="E11" s="112">
        <v>0</v>
      </c>
      <c r="F11" s="50">
        <v>1.587</v>
      </c>
      <c r="G11" s="50">
        <v>0</v>
      </c>
      <c r="H11" s="50">
        <v>1.159</v>
      </c>
      <c r="I11" s="50">
        <v>0</v>
      </c>
      <c r="J11" s="50">
        <v>0</v>
      </c>
      <c r="K11" s="115">
        <f t="shared" si="0"/>
        <v>4.8569999999999993</v>
      </c>
      <c r="L11" s="50">
        <v>0.42699999999999999</v>
      </c>
      <c r="M11" s="50">
        <v>0</v>
      </c>
      <c r="N11" s="26">
        <f t="shared" si="1"/>
        <v>5.2839999999999989</v>
      </c>
      <c r="O11" s="117">
        <v>0.76</v>
      </c>
      <c r="P11" s="26">
        <f t="shared" si="2"/>
        <v>4.5239999999999991</v>
      </c>
      <c r="Q11" s="50">
        <v>0.42699999999999999</v>
      </c>
      <c r="R11" s="58">
        <v>0</v>
      </c>
      <c r="S11" s="9"/>
    </row>
    <row r="12" spans="1:19" ht="15.75" thickBot="1" x14ac:dyDescent="0.3">
      <c r="A12" s="73">
        <f t="shared" si="3"/>
        <v>43471</v>
      </c>
      <c r="B12" s="67" t="s">
        <v>7</v>
      </c>
      <c r="C12" s="67"/>
      <c r="D12" s="56">
        <v>2.109</v>
      </c>
      <c r="E12" s="113">
        <v>0</v>
      </c>
      <c r="F12" s="56">
        <v>1.5820000000000001</v>
      </c>
      <c r="G12" s="56">
        <v>0</v>
      </c>
      <c r="H12" s="56">
        <v>1.155</v>
      </c>
      <c r="I12" s="56">
        <v>0</v>
      </c>
      <c r="J12" s="56">
        <v>0</v>
      </c>
      <c r="K12" s="116">
        <f t="shared" si="0"/>
        <v>4.8460000000000001</v>
      </c>
      <c r="L12" s="56">
        <v>0.42799999999999999</v>
      </c>
      <c r="M12" s="56">
        <v>0</v>
      </c>
      <c r="N12" s="69">
        <f t="shared" si="1"/>
        <v>5.274</v>
      </c>
      <c r="O12" s="118">
        <v>0.77</v>
      </c>
      <c r="P12" s="69">
        <f t="shared" si="2"/>
        <v>4.5039999999999996</v>
      </c>
      <c r="Q12" s="56">
        <v>0.42799999999999999</v>
      </c>
      <c r="R12" s="57">
        <v>0</v>
      </c>
      <c r="S12" s="9"/>
    </row>
    <row r="13" spans="1:19" x14ac:dyDescent="0.25">
      <c r="A13" s="62">
        <f t="shared" si="3"/>
        <v>43472</v>
      </c>
      <c r="B13" s="63" t="s">
        <v>8</v>
      </c>
      <c r="C13" s="63"/>
      <c r="D13" s="54">
        <v>2.7160000000000002</v>
      </c>
      <c r="E13" s="111">
        <v>0</v>
      </c>
      <c r="F13" s="54">
        <v>1.302</v>
      </c>
      <c r="G13" s="54">
        <v>0</v>
      </c>
      <c r="H13" s="54">
        <v>1.1499999999999999</v>
      </c>
      <c r="I13" s="54">
        <v>0</v>
      </c>
      <c r="J13" s="54">
        <v>0</v>
      </c>
      <c r="K13" s="114">
        <f t="shared" si="0"/>
        <v>5.168000000000001</v>
      </c>
      <c r="L13" s="54">
        <v>0.42799999999999999</v>
      </c>
      <c r="M13" s="54">
        <v>0</v>
      </c>
      <c r="N13" s="65">
        <f t="shared" si="1"/>
        <v>5.596000000000001</v>
      </c>
      <c r="O13" s="119">
        <v>0.77</v>
      </c>
      <c r="P13" s="65">
        <f t="shared" si="2"/>
        <v>4.8260000000000005</v>
      </c>
      <c r="Q13" s="54">
        <v>0.42799999999999999</v>
      </c>
      <c r="R13" s="55">
        <v>0</v>
      </c>
      <c r="S13" s="9"/>
    </row>
    <row r="14" spans="1:19" x14ac:dyDescent="0.25">
      <c r="A14" s="66">
        <f t="shared" si="3"/>
        <v>43473</v>
      </c>
      <c r="B14" s="35" t="s">
        <v>9</v>
      </c>
      <c r="C14" s="35"/>
      <c r="D14" s="50">
        <v>1.8930000000000002</v>
      </c>
      <c r="E14" s="112">
        <v>0</v>
      </c>
      <c r="F14" s="50">
        <v>0.97</v>
      </c>
      <c r="G14" s="50">
        <v>0</v>
      </c>
      <c r="H14" s="50">
        <v>1.1439999999999999</v>
      </c>
      <c r="I14" s="50">
        <v>0</v>
      </c>
      <c r="J14" s="50">
        <v>0.20200000000000001</v>
      </c>
      <c r="K14" s="115">
        <f t="shared" si="0"/>
        <v>4.2090000000000005</v>
      </c>
      <c r="L14" s="50">
        <v>0.42799999999999999</v>
      </c>
      <c r="M14" s="50">
        <v>0</v>
      </c>
      <c r="N14" s="26">
        <f t="shared" si="1"/>
        <v>4.6370000000000005</v>
      </c>
      <c r="O14" s="117">
        <v>0.78</v>
      </c>
      <c r="P14" s="26">
        <f t="shared" si="2"/>
        <v>3.8570000000000002</v>
      </c>
      <c r="Q14" s="50">
        <v>0.42799999999999999</v>
      </c>
      <c r="R14" s="58">
        <v>0</v>
      </c>
      <c r="S14" s="9"/>
    </row>
    <row r="15" spans="1:19" x14ac:dyDescent="0.25">
      <c r="A15" s="66">
        <f t="shared" si="3"/>
        <v>43474</v>
      </c>
      <c r="B15" s="35" t="s">
        <v>10</v>
      </c>
      <c r="C15" s="35"/>
      <c r="D15" s="50">
        <v>2.4279999999999999</v>
      </c>
      <c r="E15" s="112">
        <v>0</v>
      </c>
      <c r="F15" s="50">
        <v>1.3009999999999999</v>
      </c>
      <c r="G15" s="50">
        <v>0</v>
      </c>
      <c r="H15" s="50">
        <v>1.141</v>
      </c>
      <c r="I15" s="50">
        <v>0</v>
      </c>
      <c r="J15" s="50">
        <v>0</v>
      </c>
      <c r="K15" s="115">
        <f t="shared" si="0"/>
        <v>4.87</v>
      </c>
      <c r="L15" s="50">
        <v>0.42799999999999999</v>
      </c>
      <c r="M15" s="50">
        <v>0</v>
      </c>
      <c r="N15" s="26">
        <f t="shared" si="1"/>
        <v>5.298</v>
      </c>
      <c r="O15" s="117">
        <v>0.78</v>
      </c>
      <c r="P15" s="26">
        <f t="shared" si="2"/>
        <v>4.5179999999999998</v>
      </c>
      <c r="Q15" s="50">
        <v>0.42799999999999999</v>
      </c>
      <c r="R15" s="58">
        <v>0</v>
      </c>
      <c r="S15" s="9"/>
    </row>
    <row r="16" spans="1:19" x14ac:dyDescent="0.25">
      <c r="A16" s="66">
        <f t="shared" si="3"/>
        <v>43475</v>
      </c>
      <c r="B16" s="35" t="s">
        <v>11</v>
      </c>
      <c r="C16" s="35"/>
      <c r="D16" s="50">
        <v>1.9649999999999999</v>
      </c>
      <c r="E16" s="112">
        <v>0</v>
      </c>
      <c r="F16" s="50">
        <v>1.2330000000000001</v>
      </c>
      <c r="G16" s="50">
        <v>0</v>
      </c>
      <c r="H16" s="50">
        <v>1.1399999999999999</v>
      </c>
      <c r="I16" s="50">
        <v>0</v>
      </c>
      <c r="J16" s="50">
        <v>0.66300000000000003</v>
      </c>
      <c r="K16" s="115">
        <f t="shared" si="0"/>
        <v>5.0010000000000003</v>
      </c>
      <c r="L16" s="50">
        <v>0.42699999999999999</v>
      </c>
      <c r="M16" s="50">
        <v>0</v>
      </c>
      <c r="N16" s="26">
        <f t="shared" si="1"/>
        <v>5.4279999999999999</v>
      </c>
      <c r="O16" s="117">
        <v>0.78</v>
      </c>
      <c r="P16" s="26">
        <f t="shared" si="2"/>
        <v>4.6479999999999997</v>
      </c>
      <c r="Q16" s="50">
        <v>0.42699999999999999</v>
      </c>
      <c r="R16" s="58">
        <v>0</v>
      </c>
      <c r="S16" s="9"/>
    </row>
    <row r="17" spans="1:19" x14ac:dyDescent="0.25">
      <c r="A17" s="66">
        <f t="shared" si="3"/>
        <v>43476</v>
      </c>
      <c r="B17" s="35" t="s">
        <v>12</v>
      </c>
      <c r="C17" s="35"/>
      <c r="D17" s="50">
        <v>2.125</v>
      </c>
      <c r="E17" s="112">
        <v>0</v>
      </c>
      <c r="F17" s="50">
        <v>1.298</v>
      </c>
      <c r="G17" s="50">
        <v>0</v>
      </c>
      <c r="H17" s="50">
        <v>1.1359999999999999</v>
      </c>
      <c r="I17" s="50">
        <v>0</v>
      </c>
      <c r="J17" s="50">
        <v>0.38</v>
      </c>
      <c r="K17" s="115">
        <f t="shared" si="0"/>
        <v>4.9390000000000001</v>
      </c>
      <c r="L17" s="50">
        <v>0.42699999999999999</v>
      </c>
      <c r="M17" s="50">
        <v>0</v>
      </c>
      <c r="N17" s="26">
        <f t="shared" si="1"/>
        <v>5.3659999999999997</v>
      </c>
      <c r="O17" s="117">
        <v>0.78</v>
      </c>
      <c r="P17" s="26">
        <f t="shared" si="2"/>
        <v>4.5859999999999994</v>
      </c>
      <c r="Q17" s="50">
        <v>0.42699999999999999</v>
      </c>
      <c r="R17" s="58">
        <v>0</v>
      </c>
      <c r="S17" s="9"/>
    </row>
    <row r="18" spans="1:19" x14ac:dyDescent="0.25">
      <c r="A18" s="66">
        <f t="shared" si="3"/>
        <v>43477</v>
      </c>
      <c r="B18" s="35" t="s">
        <v>6</v>
      </c>
      <c r="C18" s="35"/>
      <c r="D18" s="50">
        <v>2.1240000000000001</v>
      </c>
      <c r="E18" s="112">
        <v>0</v>
      </c>
      <c r="F18" s="50">
        <v>1.296</v>
      </c>
      <c r="G18" s="50">
        <v>0</v>
      </c>
      <c r="H18" s="50">
        <v>1.1339999999999999</v>
      </c>
      <c r="I18" s="50">
        <v>0</v>
      </c>
      <c r="J18" s="50">
        <v>0</v>
      </c>
      <c r="K18" s="115">
        <f t="shared" si="0"/>
        <v>4.5540000000000003</v>
      </c>
      <c r="L18" s="50">
        <v>0.42899999999999999</v>
      </c>
      <c r="M18" s="50">
        <v>0</v>
      </c>
      <c r="N18" s="26">
        <f t="shared" si="1"/>
        <v>4.9830000000000005</v>
      </c>
      <c r="O18" s="117">
        <v>0.79</v>
      </c>
      <c r="P18" s="26">
        <f t="shared" si="2"/>
        <v>4.1930000000000005</v>
      </c>
      <c r="Q18" s="50">
        <v>0.42899999999999999</v>
      </c>
      <c r="R18" s="58">
        <v>0</v>
      </c>
      <c r="S18" s="9"/>
    </row>
    <row r="19" spans="1:19" ht="15.75" thickBot="1" x14ac:dyDescent="0.3">
      <c r="A19" s="73">
        <f t="shared" si="3"/>
        <v>43478</v>
      </c>
      <c r="B19" s="67" t="s">
        <v>7</v>
      </c>
      <c r="C19" s="67"/>
      <c r="D19" s="56">
        <v>2.1240000000000001</v>
      </c>
      <c r="E19" s="113">
        <v>0</v>
      </c>
      <c r="F19" s="56">
        <v>1.038</v>
      </c>
      <c r="G19" s="56">
        <v>0</v>
      </c>
      <c r="H19" s="56">
        <v>1.1319999999999999</v>
      </c>
      <c r="I19" s="56">
        <v>0</v>
      </c>
      <c r="J19" s="56">
        <v>0</v>
      </c>
      <c r="K19" s="116">
        <f t="shared" si="0"/>
        <v>4.2939999999999996</v>
      </c>
      <c r="L19" s="56">
        <v>0.42899999999999999</v>
      </c>
      <c r="M19" s="56">
        <v>0</v>
      </c>
      <c r="N19" s="69">
        <f t="shared" si="1"/>
        <v>4.7229999999999999</v>
      </c>
      <c r="O19" s="118">
        <v>0.8</v>
      </c>
      <c r="P19" s="69">
        <f t="shared" si="2"/>
        <v>3.923</v>
      </c>
      <c r="Q19" s="56">
        <v>0.42899999999999999</v>
      </c>
      <c r="R19" s="57">
        <v>0</v>
      </c>
      <c r="S19" s="9"/>
    </row>
    <row r="20" spans="1:19" x14ac:dyDescent="0.25">
      <c r="A20" s="62">
        <f t="shared" si="3"/>
        <v>43479</v>
      </c>
      <c r="B20" s="63" t="s">
        <v>8</v>
      </c>
      <c r="C20" s="63"/>
      <c r="D20" s="54">
        <v>2.1240000000000001</v>
      </c>
      <c r="E20" s="111">
        <v>0</v>
      </c>
      <c r="F20" s="54">
        <v>0.83899999999999997</v>
      </c>
      <c r="G20" s="54">
        <v>0</v>
      </c>
      <c r="H20" s="54">
        <v>1.1299999999999999</v>
      </c>
      <c r="I20" s="54">
        <v>0</v>
      </c>
      <c r="J20" s="54">
        <v>0.214</v>
      </c>
      <c r="K20" s="114">
        <f t="shared" si="0"/>
        <v>4.3070000000000004</v>
      </c>
      <c r="L20" s="54">
        <v>0.42899999999999999</v>
      </c>
      <c r="M20" s="54">
        <v>0</v>
      </c>
      <c r="N20" s="65">
        <f t="shared" si="1"/>
        <v>4.7360000000000007</v>
      </c>
      <c r="O20" s="119">
        <v>0.77</v>
      </c>
      <c r="P20" s="65">
        <f t="shared" si="2"/>
        <v>3.9660000000000006</v>
      </c>
      <c r="Q20" s="54">
        <v>0.42899999999999999</v>
      </c>
      <c r="R20" s="55">
        <v>0</v>
      </c>
      <c r="S20" s="9"/>
    </row>
    <row r="21" spans="1:19" x14ac:dyDescent="0.25">
      <c r="A21" s="66">
        <f t="shared" si="3"/>
        <v>43480</v>
      </c>
      <c r="B21" s="35" t="s">
        <v>9</v>
      </c>
      <c r="C21" s="35"/>
      <c r="D21" s="50">
        <v>2.1240000000000001</v>
      </c>
      <c r="E21" s="112">
        <v>0</v>
      </c>
      <c r="F21" s="50">
        <v>0.70499999999999996</v>
      </c>
      <c r="G21" s="50">
        <v>0</v>
      </c>
      <c r="H21" s="50">
        <v>1.129</v>
      </c>
      <c r="I21" s="50">
        <v>0</v>
      </c>
      <c r="J21" s="50">
        <v>0.66300000000000003</v>
      </c>
      <c r="K21" s="115">
        <f t="shared" si="0"/>
        <v>4.6210000000000004</v>
      </c>
      <c r="L21" s="50">
        <v>0.42899999999999999</v>
      </c>
      <c r="M21" s="50">
        <v>0</v>
      </c>
      <c r="N21" s="26">
        <f t="shared" si="1"/>
        <v>5.0500000000000007</v>
      </c>
      <c r="O21" s="117">
        <v>0.75</v>
      </c>
      <c r="P21" s="26">
        <f t="shared" si="2"/>
        <v>4.3000000000000007</v>
      </c>
      <c r="Q21" s="50">
        <v>0.42899999999999999</v>
      </c>
      <c r="R21" s="58">
        <v>0</v>
      </c>
      <c r="S21" s="9"/>
    </row>
    <row r="22" spans="1:19" x14ac:dyDescent="0.25">
      <c r="A22" s="66">
        <f t="shared" si="3"/>
        <v>43481</v>
      </c>
      <c r="B22" s="35" t="s">
        <v>10</v>
      </c>
      <c r="C22" s="35"/>
      <c r="D22" s="50">
        <v>2.121</v>
      </c>
      <c r="E22" s="112">
        <v>0</v>
      </c>
      <c r="F22" s="50">
        <v>0.10299999999999999</v>
      </c>
      <c r="G22" s="50">
        <v>0</v>
      </c>
      <c r="H22" s="50">
        <v>1.1279999999999999</v>
      </c>
      <c r="I22" s="50">
        <v>0</v>
      </c>
      <c r="J22" s="50">
        <v>0.95399999999999996</v>
      </c>
      <c r="K22" s="115">
        <f t="shared" si="0"/>
        <v>4.306</v>
      </c>
      <c r="L22" s="50">
        <v>0.43</v>
      </c>
      <c r="M22" s="50">
        <v>0</v>
      </c>
      <c r="N22" s="26">
        <f t="shared" si="1"/>
        <v>4.7359999999999998</v>
      </c>
      <c r="O22" s="117">
        <v>0.74</v>
      </c>
      <c r="P22" s="26">
        <f t="shared" si="2"/>
        <v>3.9959999999999996</v>
      </c>
      <c r="Q22" s="50">
        <v>0.43</v>
      </c>
      <c r="R22" s="58">
        <v>0</v>
      </c>
      <c r="S22" s="9"/>
    </row>
    <row r="23" spans="1:19" x14ac:dyDescent="0.25">
      <c r="A23" s="66">
        <f t="shared" si="3"/>
        <v>43482</v>
      </c>
      <c r="B23" s="35" t="s">
        <v>11</v>
      </c>
      <c r="C23" s="35"/>
      <c r="D23" s="50">
        <v>2.0910000000000002</v>
      </c>
      <c r="E23" s="112">
        <v>0</v>
      </c>
      <c r="F23" s="50">
        <v>0</v>
      </c>
      <c r="G23" s="50">
        <v>0</v>
      </c>
      <c r="H23" s="50">
        <v>1.127</v>
      </c>
      <c r="I23" s="50">
        <v>0</v>
      </c>
      <c r="J23" s="50">
        <v>0</v>
      </c>
      <c r="K23" s="115">
        <f t="shared" si="0"/>
        <v>3.218</v>
      </c>
      <c r="L23" s="50">
        <v>0.42899999999999999</v>
      </c>
      <c r="M23" s="50">
        <v>0</v>
      </c>
      <c r="N23" s="26">
        <f t="shared" si="1"/>
        <v>3.6469999999999998</v>
      </c>
      <c r="O23" s="117">
        <v>0.74</v>
      </c>
      <c r="P23" s="26">
        <f t="shared" si="2"/>
        <v>2.907</v>
      </c>
      <c r="Q23" s="50">
        <v>0.42899999999999999</v>
      </c>
      <c r="R23" s="58">
        <v>0</v>
      </c>
      <c r="S23" s="9"/>
    </row>
    <row r="24" spans="1:19" x14ac:dyDescent="0.25">
      <c r="A24" s="66">
        <f t="shared" si="3"/>
        <v>43483</v>
      </c>
      <c r="B24" s="35" t="s">
        <v>12</v>
      </c>
      <c r="C24" s="35"/>
      <c r="D24" s="50">
        <v>2.0190000000000001</v>
      </c>
      <c r="E24" s="112">
        <v>0</v>
      </c>
      <c r="F24" s="50">
        <v>0</v>
      </c>
      <c r="G24" s="50">
        <v>0</v>
      </c>
      <c r="H24" s="50">
        <v>1.125</v>
      </c>
      <c r="I24" s="50">
        <v>0</v>
      </c>
      <c r="J24" s="50">
        <v>0.19800000000000001</v>
      </c>
      <c r="K24" s="115">
        <f t="shared" si="0"/>
        <v>3.3420000000000001</v>
      </c>
      <c r="L24" s="50">
        <v>0.42899999999999999</v>
      </c>
      <c r="M24" s="50">
        <v>0</v>
      </c>
      <c r="N24" s="26">
        <f t="shared" si="1"/>
        <v>3.7709999999999999</v>
      </c>
      <c r="O24" s="117">
        <v>0.73</v>
      </c>
      <c r="P24" s="26">
        <f t="shared" si="2"/>
        <v>3.0409999999999999</v>
      </c>
      <c r="Q24" s="50">
        <v>0.42899999999999999</v>
      </c>
      <c r="R24" s="58">
        <v>0</v>
      </c>
      <c r="S24" s="9"/>
    </row>
    <row r="25" spans="1:19" x14ac:dyDescent="0.25">
      <c r="A25" s="66">
        <f t="shared" si="3"/>
        <v>43484</v>
      </c>
      <c r="B25" s="35" t="s">
        <v>6</v>
      </c>
      <c r="C25" s="35"/>
      <c r="D25" s="50">
        <v>1.9959999999999998</v>
      </c>
      <c r="E25" s="112">
        <v>0</v>
      </c>
      <c r="F25" s="50">
        <v>0</v>
      </c>
      <c r="G25" s="50">
        <v>0</v>
      </c>
      <c r="H25" s="50">
        <v>1.1220000000000001</v>
      </c>
      <c r="I25" s="50">
        <v>0</v>
      </c>
      <c r="J25" s="50">
        <v>0</v>
      </c>
      <c r="K25" s="115">
        <f t="shared" si="0"/>
        <v>3.1179999999999999</v>
      </c>
      <c r="L25" s="50">
        <v>0.42899999999999999</v>
      </c>
      <c r="M25" s="50">
        <v>0</v>
      </c>
      <c r="N25" s="26">
        <f t="shared" si="1"/>
        <v>3.5469999999999997</v>
      </c>
      <c r="O25" s="117">
        <v>0.73</v>
      </c>
      <c r="P25" s="26">
        <f t="shared" si="2"/>
        <v>2.8169999999999997</v>
      </c>
      <c r="Q25" s="50">
        <v>0.42899999999999999</v>
      </c>
      <c r="R25" s="58">
        <v>0</v>
      </c>
      <c r="S25" s="9"/>
    </row>
    <row r="26" spans="1:19" ht="15.75" thickBot="1" x14ac:dyDescent="0.3">
      <c r="A26" s="73">
        <f t="shared" si="3"/>
        <v>43485</v>
      </c>
      <c r="B26" s="67" t="s">
        <v>7</v>
      </c>
      <c r="C26" s="67"/>
      <c r="D26" s="56">
        <v>1.9970000000000001</v>
      </c>
      <c r="E26" s="113">
        <v>0</v>
      </c>
      <c r="F26" s="56">
        <v>0</v>
      </c>
      <c r="G26" s="56">
        <v>0</v>
      </c>
      <c r="H26" s="56">
        <v>1.1220000000000001</v>
      </c>
      <c r="I26" s="56">
        <v>0</v>
      </c>
      <c r="J26" s="56">
        <v>0</v>
      </c>
      <c r="K26" s="116">
        <f t="shared" si="0"/>
        <v>3.1190000000000002</v>
      </c>
      <c r="L26" s="56">
        <v>0.42899999999999999</v>
      </c>
      <c r="M26" s="56">
        <v>0</v>
      </c>
      <c r="N26" s="69">
        <f t="shared" si="1"/>
        <v>3.548</v>
      </c>
      <c r="O26" s="118">
        <v>0.73</v>
      </c>
      <c r="P26" s="69">
        <f t="shared" si="2"/>
        <v>2.8180000000000001</v>
      </c>
      <c r="Q26" s="56">
        <v>0.42899999999999999</v>
      </c>
      <c r="R26" s="57">
        <v>0</v>
      </c>
      <c r="S26" s="9"/>
    </row>
    <row r="27" spans="1:19" x14ac:dyDescent="0.25">
      <c r="A27" s="62">
        <f t="shared" si="3"/>
        <v>43486</v>
      </c>
      <c r="B27" s="63" t="s">
        <v>8</v>
      </c>
      <c r="C27" s="63"/>
      <c r="D27" s="54">
        <v>1.994</v>
      </c>
      <c r="E27" s="111">
        <v>0</v>
      </c>
      <c r="F27" s="54">
        <v>0</v>
      </c>
      <c r="G27" s="54">
        <v>0</v>
      </c>
      <c r="H27" s="54">
        <v>0.96</v>
      </c>
      <c r="I27" s="54">
        <v>0</v>
      </c>
      <c r="J27" s="54">
        <v>2.5640000000000001</v>
      </c>
      <c r="K27" s="114">
        <f t="shared" si="0"/>
        <v>5.5179999999999998</v>
      </c>
      <c r="L27" s="54">
        <v>0.43</v>
      </c>
      <c r="M27" s="54">
        <v>0</v>
      </c>
      <c r="N27" s="65">
        <f t="shared" si="1"/>
        <v>5.9479999999999995</v>
      </c>
      <c r="O27" s="119">
        <v>0.73</v>
      </c>
      <c r="P27" s="65">
        <f t="shared" si="2"/>
        <v>5.218</v>
      </c>
      <c r="Q27" s="54">
        <v>0.43</v>
      </c>
      <c r="R27" s="55">
        <v>0</v>
      </c>
      <c r="S27" s="9"/>
    </row>
    <row r="28" spans="1:19" x14ac:dyDescent="0.25">
      <c r="A28" s="66">
        <f t="shared" si="3"/>
        <v>43487</v>
      </c>
      <c r="B28" s="35" t="s">
        <v>9</v>
      </c>
      <c r="C28" s="35"/>
      <c r="D28" s="50">
        <v>1.998</v>
      </c>
      <c r="E28" s="112">
        <v>0</v>
      </c>
      <c r="F28" s="50">
        <v>0</v>
      </c>
      <c r="G28" s="50">
        <v>0</v>
      </c>
      <c r="H28" s="50">
        <v>6.4000000000000001E-2</v>
      </c>
      <c r="I28" s="50">
        <v>0</v>
      </c>
      <c r="J28" s="50">
        <v>4.6769999999999996</v>
      </c>
      <c r="K28" s="115">
        <f t="shared" si="0"/>
        <v>6.738999999999999</v>
      </c>
      <c r="L28" s="50">
        <v>0.43</v>
      </c>
      <c r="M28" s="50">
        <v>0</v>
      </c>
      <c r="N28" s="26">
        <f t="shared" si="1"/>
        <v>7.1689999999999987</v>
      </c>
      <c r="O28" s="117">
        <v>0.73</v>
      </c>
      <c r="P28" s="26">
        <f t="shared" si="2"/>
        <v>6.4389999999999983</v>
      </c>
      <c r="Q28" s="50">
        <v>0.43</v>
      </c>
      <c r="R28" s="58">
        <v>0</v>
      </c>
      <c r="S28" s="9"/>
    </row>
    <row r="29" spans="1:19" x14ac:dyDescent="0.25">
      <c r="A29" s="66">
        <f t="shared" si="3"/>
        <v>43488</v>
      </c>
      <c r="B29" s="35" t="s">
        <v>10</v>
      </c>
      <c r="C29" s="35"/>
      <c r="D29" s="50">
        <v>1.355</v>
      </c>
      <c r="E29" s="112">
        <v>0</v>
      </c>
      <c r="F29" s="50">
        <v>0</v>
      </c>
      <c r="G29" s="50">
        <v>0</v>
      </c>
      <c r="H29" s="50">
        <v>0</v>
      </c>
      <c r="I29" s="50">
        <v>0</v>
      </c>
      <c r="J29" s="50">
        <v>4.6760000000000002</v>
      </c>
      <c r="K29" s="115">
        <f t="shared" si="0"/>
        <v>6.0310000000000006</v>
      </c>
      <c r="L29" s="50">
        <v>0.42899999999999999</v>
      </c>
      <c r="M29" s="50">
        <v>0</v>
      </c>
      <c r="N29" s="26">
        <f t="shared" si="1"/>
        <v>6.4600000000000009</v>
      </c>
      <c r="O29" s="117">
        <v>0.75</v>
      </c>
      <c r="P29" s="26">
        <f t="shared" si="2"/>
        <v>5.7100000000000009</v>
      </c>
      <c r="Q29" s="50">
        <v>0.42899999999999999</v>
      </c>
      <c r="R29" s="58">
        <v>0</v>
      </c>
      <c r="S29" s="9"/>
    </row>
    <row r="30" spans="1:19" x14ac:dyDescent="0.25">
      <c r="A30" s="66">
        <f t="shared" si="3"/>
        <v>43489</v>
      </c>
      <c r="B30" s="35" t="s">
        <v>11</v>
      </c>
      <c r="C30" s="35"/>
      <c r="D30" s="50">
        <v>0.94200000000000017</v>
      </c>
      <c r="E30" s="112">
        <v>0</v>
      </c>
      <c r="F30" s="50">
        <v>0</v>
      </c>
      <c r="G30" s="50">
        <v>0</v>
      </c>
      <c r="H30" s="50">
        <v>0</v>
      </c>
      <c r="I30" s="50">
        <v>0</v>
      </c>
      <c r="J30" s="50">
        <v>4.6760000000000002</v>
      </c>
      <c r="K30" s="115">
        <f t="shared" si="0"/>
        <v>5.6180000000000003</v>
      </c>
      <c r="L30" s="50">
        <v>0.43</v>
      </c>
      <c r="M30" s="50">
        <v>0</v>
      </c>
      <c r="N30" s="26">
        <f t="shared" si="1"/>
        <v>6.048</v>
      </c>
      <c r="O30" s="117">
        <v>0.75</v>
      </c>
      <c r="P30" s="26">
        <f t="shared" si="2"/>
        <v>5.298</v>
      </c>
      <c r="Q30" s="50">
        <v>0.43</v>
      </c>
      <c r="R30" s="58">
        <v>0</v>
      </c>
      <c r="S30" s="9"/>
    </row>
    <row r="31" spans="1:19" x14ac:dyDescent="0.25">
      <c r="A31" s="66">
        <f t="shared" si="3"/>
        <v>43490</v>
      </c>
      <c r="B31" s="35" t="s">
        <v>12</v>
      </c>
      <c r="C31" s="35"/>
      <c r="D31" s="50">
        <v>0.86299999999999999</v>
      </c>
      <c r="E31" s="112">
        <v>0</v>
      </c>
      <c r="F31" s="50">
        <v>0</v>
      </c>
      <c r="G31" s="50">
        <v>0</v>
      </c>
      <c r="H31" s="50">
        <v>0</v>
      </c>
      <c r="I31" s="50">
        <v>0</v>
      </c>
      <c r="J31" s="50">
        <v>2.94</v>
      </c>
      <c r="K31" s="115">
        <f t="shared" si="0"/>
        <v>3.8029999999999999</v>
      </c>
      <c r="L31" s="50">
        <v>0.42899999999999999</v>
      </c>
      <c r="M31" s="50">
        <v>0</v>
      </c>
      <c r="N31" s="26">
        <f t="shared" si="1"/>
        <v>4.2320000000000002</v>
      </c>
      <c r="O31" s="117">
        <v>0.73</v>
      </c>
      <c r="P31" s="26">
        <f t="shared" si="2"/>
        <v>3.5020000000000002</v>
      </c>
      <c r="Q31" s="50">
        <v>0.42899999999999999</v>
      </c>
      <c r="R31" s="58">
        <v>0</v>
      </c>
      <c r="S31" s="9"/>
    </row>
    <row r="32" spans="1:19" x14ac:dyDescent="0.25">
      <c r="A32" s="66">
        <f t="shared" si="3"/>
        <v>43491</v>
      </c>
      <c r="B32" s="35" t="s">
        <v>6</v>
      </c>
      <c r="C32" s="35"/>
      <c r="D32" s="50">
        <v>0.97300000000000009</v>
      </c>
      <c r="E32" s="112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115">
        <f t="shared" si="0"/>
        <v>0.97300000000000009</v>
      </c>
      <c r="L32" s="50">
        <v>0.42799999999999999</v>
      </c>
      <c r="M32" s="50">
        <v>0</v>
      </c>
      <c r="N32" s="26">
        <f t="shared" si="1"/>
        <v>1.401</v>
      </c>
      <c r="O32" s="117">
        <v>0.71</v>
      </c>
      <c r="P32" s="26">
        <f t="shared" si="2"/>
        <v>0.69100000000000006</v>
      </c>
      <c r="Q32" s="50">
        <v>0.42799999999999999</v>
      </c>
      <c r="R32" s="58">
        <v>0</v>
      </c>
      <c r="S32" s="9"/>
    </row>
    <row r="33" spans="1:19" ht="15.75" thickBot="1" x14ac:dyDescent="0.3">
      <c r="A33" s="73">
        <f t="shared" si="3"/>
        <v>43492</v>
      </c>
      <c r="B33" s="67" t="s">
        <v>7</v>
      </c>
      <c r="C33" s="67"/>
      <c r="D33" s="56">
        <v>-1.3000000000000012E-2</v>
      </c>
      <c r="E33" s="113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116">
        <f t="shared" si="0"/>
        <v>-1.3000000000000012E-2</v>
      </c>
      <c r="L33" s="56">
        <v>0.42799999999999999</v>
      </c>
      <c r="M33" s="56">
        <v>0</v>
      </c>
      <c r="N33" s="69">
        <f t="shared" si="1"/>
        <v>0.41499999999999998</v>
      </c>
      <c r="O33" s="118">
        <v>0.7</v>
      </c>
      <c r="P33" s="69">
        <f t="shared" si="2"/>
        <v>-0.28499999999999998</v>
      </c>
      <c r="Q33" s="56">
        <v>0.42799999999999999</v>
      </c>
      <c r="R33" s="57">
        <v>0</v>
      </c>
      <c r="S33" s="9"/>
    </row>
    <row r="34" spans="1:19" x14ac:dyDescent="0.25">
      <c r="A34" s="74">
        <f t="shared" si="3"/>
        <v>43493</v>
      </c>
      <c r="B34" s="75" t="s">
        <v>8</v>
      </c>
      <c r="C34" s="75"/>
      <c r="D34" s="76">
        <v>-0.42899999999999999</v>
      </c>
      <c r="E34" s="120">
        <v>0</v>
      </c>
      <c r="F34" s="76">
        <v>0</v>
      </c>
      <c r="G34" s="76">
        <v>0</v>
      </c>
      <c r="H34" s="76">
        <v>0</v>
      </c>
      <c r="I34" s="76">
        <v>0</v>
      </c>
      <c r="J34" s="76">
        <v>2.6659999999999999</v>
      </c>
      <c r="K34" s="121">
        <f t="shared" si="0"/>
        <v>2.2370000000000001</v>
      </c>
      <c r="L34" s="82">
        <v>0.42899999999999999</v>
      </c>
      <c r="M34" s="76">
        <v>0</v>
      </c>
      <c r="N34" s="79">
        <f t="shared" si="1"/>
        <v>2.6659999999999999</v>
      </c>
      <c r="O34" s="122">
        <v>0.69</v>
      </c>
      <c r="P34" s="79">
        <f t="shared" si="2"/>
        <v>1.976</v>
      </c>
      <c r="Q34" s="82">
        <v>0.42899999999999999</v>
      </c>
      <c r="R34" s="81">
        <v>0</v>
      </c>
      <c r="S34" s="9"/>
    </row>
    <row r="35" spans="1:19" x14ac:dyDescent="0.25">
      <c r="A35" s="66">
        <f t="shared" si="3"/>
        <v>43494</v>
      </c>
      <c r="B35" s="35" t="s">
        <v>9</v>
      </c>
      <c r="C35" s="35"/>
      <c r="D35" s="50">
        <v>0.19900000000000001</v>
      </c>
      <c r="E35" s="112">
        <v>0</v>
      </c>
      <c r="F35" s="50">
        <v>0</v>
      </c>
      <c r="G35" s="50">
        <v>0</v>
      </c>
      <c r="H35" s="50">
        <v>0</v>
      </c>
      <c r="I35" s="50">
        <v>0</v>
      </c>
      <c r="J35" s="50">
        <v>4.7030000000000003</v>
      </c>
      <c r="K35" s="115">
        <f t="shared" si="0"/>
        <v>4.9020000000000001</v>
      </c>
      <c r="L35" s="84">
        <v>0.43</v>
      </c>
      <c r="M35" s="50">
        <v>0</v>
      </c>
      <c r="N35" s="26">
        <f t="shared" si="1"/>
        <v>5.3319999999999999</v>
      </c>
      <c r="O35" s="117">
        <v>0.69</v>
      </c>
      <c r="P35" s="26">
        <f t="shared" si="2"/>
        <v>4.6419999999999995</v>
      </c>
      <c r="Q35" s="84">
        <v>0.43</v>
      </c>
      <c r="R35" s="58">
        <v>0</v>
      </c>
      <c r="S35" s="9"/>
    </row>
    <row r="36" spans="1:19" x14ac:dyDescent="0.25">
      <c r="A36" s="66">
        <f t="shared" si="3"/>
        <v>43495</v>
      </c>
      <c r="B36" s="35" t="s">
        <v>10</v>
      </c>
      <c r="C36" s="35"/>
      <c r="D36" s="50">
        <v>1.171</v>
      </c>
      <c r="E36" s="112">
        <v>0</v>
      </c>
      <c r="F36" s="50">
        <v>0</v>
      </c>
      <c r="G36" s="50">
        <v>0</v>
      </c>
      <c r="H36" s="50">
        <v>0</v>
      </c>
      <c r="I36" s="50">
        <v>0</v>
      </c>
      <c r="J36" s="50">
        <v>4.7050000000000001</v>
      </c>
      <c r="K36" s="115">
        <f t="shared" si="0"/>
        <v>5.8760000000000003</v>
      </c>
      <c r="L36" s="50">
        <v>0.42799999999999999</v>
      </c>
      <c r="M36" s="50">
        <v>0</v>
      </c>
      <c r="N36" s="26">
        <f t="shared" si="1"/>
        <v>6.3040000000000003</v>
      </c>
      <c r="O36" s="117">
        <v>0.69</v>
      </c>
      <c r="P36" s="26">
        <f t="shared" si="2"/>
        <v>5.6140000000000008</v>
      </c>
      <c r="Q36" s="50">
        <v>0.42799999999999999</v>
      </c>
      <c r="R36" s="58">
        <v>0</v>
      </c>
      <c r="S36" s="9"/>
    </row>
    <row r="37" spans="1:19" ht="15.75" thickBot="1" x14ac:dyDescent="0.3">
      <c r="A37" s="73">
        <f t="shared" si="3"/>
        <v>43496</v>
      </c>
      <c r="B37" s="67" t="s">
        <v>11</v>
      </c>
      <c r="C37" s="67"/>
      <c r="D37" s="56">
        <v>1.137</v>
      </c>
      <c r="E37" s="113">
        <v>0</v>
      </c>
      <c r="F37" s="56">
        <v>0</v>
      </c>
      <c r="G37" s="56">
        <v>0</v>
      </c>
      <c r="H37" s="56">
        <v>0</v>
      </c>
      <c r="I37" s="56">
        <v>0</v>
      </c>
      <c r="J37" s="56">
        <v>4.7069999999999999</v>
      </c>
      <c r="K37" s="116">
        <f t="shared" si="0"/>
        <v>5.8439999999999994</v>
      </c>
      <c r="L37" s="56">
        <v>0.42799999999999999</v>
      </c>
      <c r="M37" s="56">
        <v>0</v>
      </c>
      <c r="N37" s="69">
        <f t="shared" si="1"/>
        <v>6.2719999999999994</v>
      </c>
      <c r="O37" s="118">
        <v>0.67</v>
      </c>
      <c r="P37" s="69">
        <f t="shared" si="2"/>
        <v>5.6019999999999994</v>
      </c>
      <c r="Q37" s="56">
        <v>0.42799999999999999</v>
      </c>
      <c r="R37" s="57">
        <v>0</v>
      </c>
      <c r="S37" s="9"/>
    </row>
    <row r="38" spans="1:19" ht="15.75" customHeight="1" thickBot="1" x14ac:dyDescent="0.3">
      <c r="A38" s="34"/>
      <c r="B38" s="18"/>
      <c r="C38" s="18" t="s">
        <v>13</v>
      </c>
      <c r="D38" s="28">
        <f t="shared" ref="D38:R38" si="4">SUM(D7:D37)</f>
        <v>51.911999999999985</v>
      </c>
      <c r="E38" s="29">
        <f t="shared" si="4"/>
        <v>0</v>
      </c>
      <c r="F38" s="29">
        <f t="shared" si="4"/>
        <v>17.209</v>
      </c>
      <c r="G38" s="29">
        <f t="shared" si="4"/>
        <v>0</v>
      </c>
      <c r="H38" s="29">
        <f t="shared" si="4"/>
        <v>23.608000000000001</v>
      </c>
      <c r="I38" s="29">
        <f t="shared" si="4"/>
        <v>0</v>
      </c>
      <c r="J38" s="30">
        <f t="shared" si="4"/>
        <v>39.779000000000003</v>
      </c>
      <c r="K38" s="30">
        <f t="shared" si="4"/>
        <v>132.50799999999998</v>
      </c>
      <c r="L38" s="28">
        <f t="shared" si="4"/>
        <v>13.288000000000004</v>
      </c>
      <c r="M38" s="30">
        <f t="shared" si="4"/>
        <v>0</v>
      </c>
      <c r="N38" s="49">
        <f t="shared" si="4"/>
        <v>145.79599999999999</v>
      </c>
      <c r="O38" s="48">
        <f t="shared" si="4"/>
        <v>23.11000000000001</v>
      </c>
      <c r="P38" s="31">
        <f t="shared" si="4"/>
        <v>122.68599999999999</v>
      </c>
      <c r="Q38" s="85">
        <f t="shared" si="4"/>
        <v>13.288000000000004</v>
      </c>
      <c r="R38" s="33">
        <f t="shared" si="4"/>
        <v>0</v>
      </c>
      <c r="S38" s="10"/>
    </row>
    <row r="39" spans="1:19" ht="15.75" thickBot="1" x14ac:dyDescent="0.3"/>
    <row r="40" spans="1:19" ht="15.75" thickBot="1" x14ac:dyDescent="0.3">
      <c r="A40" s="3"/>
      <c r="B40" s="2"/>
      <c r="C40" s="2"/>
      <c r="D40" s="14">
        <f>+D38/$N38</f>
        <v>0.35605915114269243</v>
      </c>
      <c r="E40" s="11">
        <f t="shared" ref="E40:N40" si="5">+E38/$N38</f>
        <v>0</v>
      </c>
      <c r="F40" s="11">
        <f t="shared" si="5"/>
        <v>0.11803478833438504</v>
      </c>
      <c r="G40" s="11">
        <f t="shared" si="5"/>
        <v>0</v>
      </c>
      <c r="H40" s="11">
        <f t="shared" si="5"/>
        <v>0.1619248813410519</v>
      </c>
      <c r="I40" s="11">
        <f t="shared" si="5"/>
        <v>0</v>
      </c>
      <c r="J40" s="11">
        <f t="shared" si="5"/>
        <v>0.27284013278827957</v>
      </c>
      <c r="K40" s="11">
        <f t="shared" si="5"/>
        <v>0.90885895360640889</v>
      </c>
      <c r="L40" s="11">
        <f t="shared" si="5"/>
        <v>9.114104639359108E-2</v>
      </c>
      <c r="M40" s="11">
        <f t="shared" si="5"/>
        <v>0</v>
      </c>
      <c r="N40" s="12">
        <f t="shared" si="5"/>
        <v>1</v>
      </c>
      <c r="P40" s="13">
        <f>1-(R40+Q40)</f>
        <v>0.89169098348629827</v>
      </c>
      <c r="R40" s="6">
        <f>+(R38+Q38)/P38</f>
        <v>0.10830901651370169</v>
      </c>
    </row>
    <row r="41" spans="1:19" x14ac:dyDescent="0.25">
      <c r="A41" s="2"/>
      <c r="B41" s="2"/>
      <c r="C41" s="4"/>
      <c r="E41" s="5"/>
      <c r="F41" s="5"/>
      <c r="G41" s="5"/>
      <c r="H41" s="5"/>
      <c r="I41" s="5"/>
      <c r="J41" s="5"/>
      <c r="K41" s="5"/>
      <c r="L41" s="5"/>
      <c r="P41" t="s">
        <v>16</v>
      </c>
      <c r="R41" t="s">
        <v>17</v>
      </c>
    </row>
    <row r="42" spans="1:19" x14ac:dyDescent="0.25">
      <c r="D42" t="s">
        <v>18</v>
      </c>
      <c r="K42" s="17"/>
    </row>
    <row r="44" spans="1:19" x14ac:dyDescent="0.25">
      <c r="M44" s="17"/>
    </row>
  </sheetData>
  <mergeCells count="7">
    <mergeCell ref="Q5:R5"/>
    <mergeCell ref="A1:I2"/>
    <mergeCell ref="D4:M4"/>
    <mergeCell ref="L5:M5"/>
    <mergeCell ref="N5:N6"/>
    <mergeCell ref="O5:O6"/>
    <mergeCell ref="P5:P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2018</vt:lpstr>
      <vt:lpstr>JAN 2019</vt:lpstr>
    </vt:vector>
  </TitlesOfParts>
  <Company>East Cherry Creek Valley WSD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rclark</dc:creator>
  <cp:lastModifiedBy>rclark</cp:lastModifiedBy>
  <cp:lastPrinted>2015-04-02T14:54:41Z</cp:lastPrinted>
  <dcterms:created xsi:type="dcterms:W3CDTF">2014-12-02T23:29:37Z</dcterms:created>
  <dcterms:modified xsi:type="dcterms:W3CDTF">2019-02-01T23:21:51Z</dcterms:modified>
</cp:coreProperties>
</file>