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48AAE17E-EB7F-498D-B36D-36B66D9B2AA3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FEB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M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K8" i="1"/>
  <c r="M8" i="1" s="1"/>
  <c r="P8" i="1" s="1"/>
  <c r="R8" i="1" s="1"/>
  <c r="K9" i="1"/>
  <c r="M9" i="1" s="1"/>
  <c r="P9" i="1" s="1"/>
  <c r="R9" i="1" s="1"/>
  <c r="K10" i="1"/>
  <c r="M10" i="1" s="1"/>
  <c r="P10" i="1" s="1"/>
  <c r="R10" i="1" s="1"/>
  <c r="K11" i="1"/>
  <c r="M11" i="1" s="1"/>
  <c r="P11" i="1" s="1"/>
  <c r="R11" i="1" s="1"/>
  <c r="K12" i="1"/>
  <c r="M12" i="1" s="1"/>
  <c r="P12" i="1" s="1"/>
  <c r="R12" i="1" s="1"/>
  <c r="K13" i="1"/>
  <c r="M13" i="1" s="1"/>
  <c r="P13" i="1" s="1"/>
  <c r="R13" i="1" s="1"/>
  <c r="K14" i="1"/>
  <c r="M14" i="1" s="1"/>
  <c r="P14" i="1" s="1"/>
  <c r="R14" i="1" s="1"/>
  <c r="K15" i="1"/>
  <c r="M15" i="1" s="1"/>
  <c r="P15" i="1" s="1"/>
  <c r="R15" i="1" s="1"/>
  <c r="K16" i="1"/>
  <c r="M16" i="1" s="1"/>
  <c r="P16" i="1" s="1"/>
  <c r="R16" i="1" s="1"/>
  <c r="K17" i="1"/>
  <c r="M17" i="1" s="1"/>
  <c r="P17" i="1" s="1"/>
  <c r="R17" i="1" s="1"/>
  <c r="K18" i="1"/>
  <c r="M18" i="1"/>
  <c r="P18" i="1" s="1"/>
  <c r="R18" i="1" s="1"/>
  <c r="K19" i="1"/>
  <c r="M19" i="1" s="1"/>
  <c r="P19" i="1" s="1"/>
  <c r="R19" i="1" s="1"/>
  <c r="K20" i="1"/>
  <c r="M20" i="1" s="1"/>
  <c r="P20" i="1" s="1"/>
  <c r="R20" i="1" s="1"/>
  <c r="K21" i="1"/>
  <c r="M21" i="1" s="1"/>
  <c r="P21" i="1" s="1"/>
  <c r="R21" i="1" s="1"/>
  <c r="K22" i="1"/>
  <c r="M22" i="1" s="1"/>
  <c r="P22" i="1" s="1"/>
  <c r="R22" i="1" s="1"/>
  <c r="K23" i="1"/>
  <c r="M23" i="1" s="1"/>
  <c r="P23" i="1" s="1"/>
  <c r="R23" i="1" s="1"/>
  <c r="K24" i="1"/>
  <c r="M24" i="1"/>
  <c r="P24" i="1" s="1"/>
  <c r="R24" i="1" s="1"/>
  <c r="K25" i="1"/>
  <c r="M25" i="1" s="1"/>
  <c r="P25" i="1" s="1"/>
  <c r="R25" i="1" s="1"/>
  <c r="K26" i="1"/>
  <c r="M26" i="1" s="1"/>
  <c r="P26" i="1" s="1"/>
  <c r="R26" i="1" s="1"/>
  <c r="K27" i="1"/>
  <c r="M27" i="1" s="1"/>
  <c r="P27" i="1" s="1"/>
  <c r="R27" i="1" s="1"/>
  <c r="K28" i="1"/>
  <c r="M28" i="1" s="1"/>
  <c r="P28" i="1" s="1"/>
  <c r="R28" i="1" s="1"/>
  <c r="K29" i="1"/>
  <c r="M29" i="1" s="1"/>
  <c r="P29" i="1" s="1"/>
  <c r="R29" i="1" s="1"/>
  <c r="K30" i="1"/>
  <c r="M30" i="1" s="1"/>
  <c r="P30" i="1" s="1"/>
  <c r="R30" i="1" s="1"/>
  <c r="K31" i="1"/>
  <c r="M31" i="1" s="1"/>
  <c r="P31" i="1" s="1"/>
  <c r="R31" i="1" s="1"/>
  <c r="K32" i="1"/>
  <c r="M32" i="1"/>
  <c r="P32" i="1" s="1"/>
  <c r="R32" i="1" s="1"/>
  <c r="K33" i="1"/>
  <c r="M33" i="1" s="1"/>
  <c r="P33" i="1" s="1"/>
  <c r="R33" i="1" s="1"/>
  <c r="K34" i="1"/>
  <c r="M34" i="1"/>
  <c r="P34" i="1" s="1"/>
  <c r="R34" i="1" s="1"/>
  <c r="D35" i="1"/>
  <c r="E35" i="1"/>
  <c r="F35" i="1"/>
  <c r="G35" i="1"/>
  <c r="H35" i="1"/>
  <c r="I35" i="1"/>
  <c r="J35" i="1"/>
  <c r="L35" i="1"/>
  <c r="N35" i="1"/>
  <c r="O35" i="1"/>
  <c r="Q35" i="1"/>
  <c r="S35" i="1"/>
  <c r="T35" i="1"/>
  <c r="K35" i="1" l="1"/>
  <c r="M35" i="1"/>
  <c r="P7" i="1"/>
  <c r="R7" i="1" l="1"/>
  <c r="R35" i="1" s="1"/>
  <c r="T37" i="1" s="1"/>
  <c r="R37" i="1" s="1"/>
  <c r="P35" i="1"/>
  <c r="H37" i="1" l="1"/>
  <c r="E37" i="1"/>
  <c r="I37" i="1"/>
  <c r="J37" i="1"/>
  <c r="D37" i="1"/>
  <c r="N37" i="1"/>
  <c r="F37" i="1"/>
  <c r="P37" i="1"/>
  <c r="O37" i="1"/>
  <c r="K37" i="1"/>
  <c r="G37" i="1"/>
</calcChain>
</file>

<file path=xl/sharedStrings.xml><?xml version="1.0" encoding="utf-8"?>
<sst xmlns="http://schemas.openxmlformats.org/spreadsheetml/2006/main" count="66" uniqueCount="39">
  <si>
    <t>ALL UNITS OF MG</t>
  </si>
  <si>
    <t>Denver % of ECCV Only</t>
  </si>
  <si>
    <t>exclusive of Denver</t>
  </si>
  <si>
    <t>MONTHLY TOTALS</t>
  </si>
  <si>
    <t>Thu</t>
  </si>
  <si>
    <t>Wed</t>
  </si>
  <si>
    <t>Tue</t>
  </si>
  <si>
    <t>Mon</t>
  </si>
  <si>
    <t>Sun</t>
  </si>
  <si>
    <t>Sat</t>
  </si>
  <si>
    <t>Fri</t>
  </si>
  <si>
    <t>North</t>
  </si>
  <si>
    <t>West</t>
  </si>
  <si>
    <t xml:space="preserve"> </t>
  </si>
  <si>
    <t>A-7</t>
  </si>
  <si>
    <t>by ECCV</t>
  </si>
  <si>
    <t>HSPS</t>
  </si>
  <si>
    <t>Wells</t>
  </si>
  <si>
    <t>Zone 2 Conn</t>
  </si>
  <si>
    <t>Day</t>
  </si>
  <si>
    <t>Date</t>
  </si>
  <si>
    <t>Purchased from Denver</t>
  </si>
  <si>
    <t>Net ECCV Only Total Daily Production</t>
  </si>
  <si>
    <t>TOTAL MG Delivered to ACWWA</t>
  </si>
  <si>
    <t>ALL USERS Total Daily Production</t>
  </si>
  <si>
    <t>NET Potable  Produced</t>
  </si>
  <si>
    <t>ASR</t>
  </si>
  <si>
    <t>Total Potable  Produced</t>
  </si>
  <si>
    <t>Northern Plant Pumping</t>
  </si>
  <si>
    <t>Zone 2 Lar</t>
  </si>
  <si>
    <t>Zone 2 Arap</t>
  </si>
  <si>
    <t>Zone 1 Lar</t>
  </si>
  <si>
    <t>Zone 1 Arap</t>
  </si>
  <si>
    <t>ACWWA - Western</t>
  </si>
  <si>
    <t>Water In From Wise</t>
  </si>
  <si>
    <t>FEB</t>
  </si>
  <si>
    <t>Month</t>
  </si>
  <si>
    <t>Daily Production</t>
  </si>
  <si>
    <t>ECCV WATER OPERATIONS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</si>
</sst>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7">
    <xf numFmtId="0" fontId="0" fillId="0" borderId="0" xfId="0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3" borderId="0" xfId="2" applyNumberFormat="1" applyFont="1" applyFill="1"/>
    <xf numFmtId="10" fontId="0" fillId="4" borderId="2" xfId="2" applyNumberFormat="1" applyFont="1" applyFill="1" applyBorder="1"/>
    <xf numFmtId="10" fontId="0" fillId="4" borderId="3" xfId="2" applyNumberFormat="1" applyFont="1" applyFill="1" applyBorder="1"/>
    <xf numFmtId="10" fontId="0" fillId="4" borderId="4" xfId="2" applyNumberFormat="1" applyFont="1" applyFill="1" applyBorder="1"/>
    <xf numFmtId="164" fontId="5" fillId="0" borderId="0" xfId="0" applyNumberFormat="1" applyFont="1"/>
    <xf numFmtId="14" fontId="4" fillId="6" borderId="6" xfId="0" applyNumberFormat="1" applyFont="1" applyFill="1" applyBorder="1" applyAlignment="1">
      <alignment horizontal="right"/>
    </xf>
    <xf numFmtId="0" fontId="4" fillId="6" borderId="7" xfId="0" applyFont="1" applyFill="1" applyBorder="1" applyAlignment="1">
      <alignment horizontal="center"/>
    </xf>
    <xf numFmtId="164" fontId="5" fillId="0" borderId="0" xfId="3" applyNumberFormat="1" applyFont="1" applyFill="1" applyBorder="1" applyProtection="1">
      <protection locked="0"/>
    </xf>
    <xf numFmtId="164" fontId="5" fillId="7" borderId="8" xfId="3" applyNumberFormat="1" applyFont="1" applyFill="1" applyBorder="1" applyProtection="1">
      <protection locked="0"/>
    </xf>
    <xf numFmtId="164" fontId="0" fillId="0" borderId="8" xfId="0" applyNumberFormat="1" applyBorder="1" applyAlignment="1">
      <alignment horizontal="right"/>
    </xf>
    <xf numFmtId="165" fontId="0" fillId="8" borderId="8" xfId="1" applyNumberFormat="1" applyFont="1" applyFill="1" applyBorder="1" applyProtection="1">
      <protection locked="0"/>
    </xf>
    <xf numFmtId="164" fontId="0" fillId="9" borderId="8" xfId="0" applyNumberFormat="1" applyFill="1" applyBorder="1" applyAlignment="1">
      <alignment horizontal="right"/>
    </xf>
    <xf numFmtId="164" fontId="3" fillId="10" borderId="8" xfId="0" applyNumberFormat="1" applyFont="1" applyFill="1" applyBorder="1" applyAlignment="1">
      <alignment horizontal="right"/>
    </xf>
    <xf numFmtId="164" fontId="5" fillId="8" borderId="8" xfId="3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7" borderId="19" xfId="0" applyFill="1" applyBorder="1" applyAlignment="1">
      <alignment horizontal="center" wrapText="1"/>
    </xf>
    <xf numFmtId="0" fontId="6" fillId="7" borderId="20" xfId="0" applyFont="1" applyFill="1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12" borderId="21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10" borderId="26" xfId="0" applyFont="1" applyFill="1" applyBorder="1" applyAlignment="1">
      <alignment vertical="center" wrapText="1"/>
    </xf>
    <xf numFmtId="0" fontId="7" fillId="10" borderId="18" xfId="0" applyFont="1" applyFill="1" applyBorder="1" applyAlignment="1">
      <alignment vertical="center" wrapText="1"/>
    </xf>
    <xf numFmtId="0" fontId="0" fillId="10" borderId="18" xfId="0" applyFill="1" applyBorder="1" applyAlignment="1">
      <alignment horizontal="center" wrapText="1"/>
    </xf>
    <xf numFmtId="0" fontId="0" fillId="10" borderId="22" xfId="0" applyFill="1" applyBorder="1" applyAlignment="1">
      <alignment horizontal="center" wrapText="1"/>
    </xf>
    <xf numFmtId="14" fontId="0" fillId="0" borderId="21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164" fontId="5" fillId="7" borderId="28" xfId="3" applyNumberFormat="1" applyFont="1" applyFill="1" applyBorder="1" applyProtection="1">
      <protection locked="0"/>
    </xf>
    <xf numFmtId="164" fontId="5" fillId="8" borderId="28" xfId="3" applyNumberFormat="1" applyFont="1" applyFill="1" applyBorder="1" applyProtection="1">
      <protection locked="0"/>
    </xf>
    <xf numFmtId="164" fontId="0" fillId="9" borderId="28" xfId="0" applyNumberFormat="1" applyFill="1" applyBorder="1" applyAlignment="1">
      <alignment horizontal="right"/>
    </xf>
    <xf numFmtId="164" fontId="3" fillId="10" borderId="28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5" fontId="0" fillId="8" borderId="28" xfId="1" applyNumberFormat="1" applyFont="1" applyFill="1" applyBorder="1" applyProtection="1">
      <protection locked="0"/>
    </xf>
    <xf numFmtId="164" fontId="5" fillId="7" borderId="20" xfId="3" applyNumberFormat="1" applyFont="1" applyFill="1" applyBorder="1" applyProtection="1">
      <protection locked="0"/>
    </xf>
    <xf numFmtId="14" fontId="0" fillId="0" borderId="29" xfId="0" applyNumberFormat="1" applyBorder="1" applyAlignment="1">
      <alignment horizontal="right"/>
    </xf>
    <xf numFmtId="164" fontId="5" fillId="7" borderId="30" xfId="3" applyNumberFormat="1" applyFont="1" applyFill="1" applyBorder="1" applyProtection="1">
      <protection locked="0"/>
    </xf>
    <xf numFmtId="14" fontId="0" fillId="0" borderId="31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164" fontId="5" fillId="7" borderId="32" xfId="3" applyNumberFormat="1" applyFont="1" applyFill="1" applyBorder="1" applyProtection="1">
      <protection locked="0"/>
    </xf>
    <xf numFmtId="164" fontId="5" fillId="8" borderId="32" xfId="3" applyNumberFormat="1" applyFont="1" applyFill="1" applyBorder="1" applyProtection="1">
      <protection locked="0"/>
    </xf>
    <xf numFmtId="164" fontId="0" fillId="9" borderId="32" xfId="0" applyNumberFormat="1" applyFill="1" applyBorder="1" applyAlignment="1">
      <alignment horizontal="right"/>
    </xf>
    <xf numFmtId="164" fontId="3" fillId="10" borderId="32" xfId="0" applyNumberFormat="1" applyFont="1" applyFill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5" fontId="0" fillId="8" borderId="32" xfId="1" applyNumberFormat="1" applyFont="1" applyFill="1" applyBorder="1" applyProtection="1">
      <protection locked="0"/>
    </xf>
    <xf numFmtId="164" fontId="5" fillId="7" borderId="33" xfId="3" applyNumberFormat="1" applyFont="1" applyFill="1" applyBorder="1" applyProtection="1">
      <protection locked="0"/>
    </xf>
    <xf numFmtId="164" fontId="3" fillId="10" borderId="34" xfId="0" applyNumberFormat="1" applyFont="1" applyFill="1" applyBorder="1" applyAlignment="1">
      <alignment horizontal="right"/>
    </xf>
    <xf numFmtId="164" fontId="5" fillId="7" borderId="34" xfId="3" applyNumberFormat="1" applyFont="1" applyFill="1" applyBorder="1" applyProtection="1">
      <protection locked="0"/>
    </xf>
    <xf numFmtId="164" fontId="5" fillId="8" borderId="34" xfId="3" applyNumberFormat="1" applyFont="1" applyFill="1" applyBorder="1" applyProtection="1">
      <protection locked="0"/>
    </xf>
    <xf numFmtId="164" fontId="0" fillId="9" borderId="34" xfId="0" applyNumberFormat="1" applyFill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5" fontId="0" fillId="8" borderId="34" xfId="1" applyNumberFormat="1" applyFont="1" applyFill="1" applyBorder="1" applyProtection="1">
      <protection locked="0"/>
    </xf>
    <xf numFmtId="164" fontId="5" fillId="7" borderId="9" xfId="3" applyNumberFormat="1" applyFont="1" applyFill="1" applyBorder="1" applyProtection="1">
      <protection locked="0"/>
    </xf>
    <xf numFmtId="164" fontId="5" fillId="5" borderId="4" xfId="0" applyNumberFormat="1" applyFont="1" applyFill="1" applyBorder="1"/>
    <xf numFmtId="164" fontId="5" fillId="5" borderId="3" xfId="0" applyNumberFormat="1" applyFont="1" applyFill="1" applyBorder="1"/>
    <xf numFmtId="164" fontId="5" fillId="5" borderId="2" xfId="0" applyNumberFormat="1" applyFont="1" applyFill="1" applyBorder="1"/>
    <xf numFmtId="164" fontId="5" fillId="5" borderId="35" xfId="0" applyNumberFormat="1" applyFont="1" applyFill="1" applyBorder="1"/>
    <xf numFmtId="164" fontId="5" fillId="5" borderId="24" xfId="0" applyNumberFormat="1" applyFont="1" applyFill="1" applyBorder="1"/>
    <xf numFmtId="164" fontId="5" fillId="3" borderId="27" xfId="0" applyNumberFormat="1" applyFont="1" applyFill="1" applyBorder="1"/>
    <xf numFmtId="164" fontId="0" fillId="5" borderId="24" xfId="1" applyNumberFormat="1" applyFont="1" applyFill="1" applyBorder="1"/>
    <xf numFmtId="164" fontId="5" fillId="5" borderId="27" xfId="0" applyNumberFormat="1" applyFont="1" applyFill="1" applyBorder="1"/>
    <xf numFmtId="164" fontId="5" fillId="5" borderId="23" xfId="0" applyNumberFormat="1" applyFont="1" applyFill="1" applyBorder="1"/>
    <xf numFmtId="0" fontId="0" fillId="11" borderId="16" xfId="0" applyFill="1" applyBorder="1" applyAlignment="1">
      <alignment horizontal="center" wrapText="1"/>
    </xf>
    <xf numFmtId="0" fontId="0" fillId="11" borderId="15" xfId="0" applyFill="1" applyBorder="1" applyAlignment="1">
      <alignment horizont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zoomScale="87" zoomScaleNormal="87" workbookViewId="0">
      <selection activeCell="AB9" sqref="AB9"/>
    </sheetView>
  </sheetViews>
  <sheetFormatPr defaultRowHeight="14.4" x14ac:dyDescent="0.3"/>
  <cols>
    <col min="1" max="1" width="11.332031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10" width="9.33203125" bestFit="1" customWidth="1"/>
    <col min="11" max="11" width="11" customWidth="1"/>
    <col min="12" max="12" width="8.44140625" customWidth="1"/>
    <col min="13" max="13" width="11" customWidth="1"/>
    <col min="14" max="15" width="9.33203125" bestFit="1" customWidth="1"/>
    <col min="16" max="16" width="10.6640625" customWidth="1"/>
    <col min="17" max="17" width="10.44140625" customWidth="1"/>
    <col min="18" max="18" width="11.88671875" customWidth="1"/>
    <col min="19" max="20" width="9.33203125" bestFit="1" customWidth="1"/>
    <col min="21" max="21" width="14.44140625" customWidth="1"/>
  </cols>
  <sheetData>
    <row r="1" spans="1:21" x14ac:dyDescent="0.3">
      <c r="A1" s="82" t="s">
        <v>38</v>
      </c>
      <c r="B1" s="83"/>
      <c r="C1" s="83"/>
      <c r="D1" s="83"/>
      <c r="E1" s="83"/>
      <c r="F1" s="83"/>
      <c r="G1" s="83"/>
      <c r="H1" s="83"/>
      <c r="I1" s="84"/>
    </row>
    <row r="2" spans="1:21" ht="26.4" thickBot="1" x14ac:dyDescent="0.35">
      <c r="A2" s="85"/>
      <c r="B2" s="86"/>
      <c r="C2" s="86"/>
      <c r="D2" s="86"/>
      <c r="E2" s="86"/>
      <c r="F2" s="86"/>
      <c r="G2" s="86"/>
      <c r="H2" s="86"/>
      <c r="I2" s="87"/>
      <c r="K2" s="39"/>
      <c r="L2" s="39"/>
      <c r="M2" s="39"/>
      <c r="N2" s="39"/>
      <c r="O2" s="39"/>
      <c r="P2" s="39"/>
      <c r="Q2" s="39"/>
      <c r="R2" s="39"/>
      <c r="S2" s="39"/>
    </row>
    <row r="3" spans="1:21" ht="26.4" thickBot="1" x14ac:dyDescent="0.35">
      <c r="A3" s="43"/>
      <c r="B3" s="42"/>
      <c r="C3" s="42"/>
      <c r="D3" s="41">
        <v>2019</v>
      </c>
      <c r="E3" s="41"/>
      <c r="F3" s="41"/>
      <c r="G3" s="41"/>
      <c r="H3" s="41"/>
      <c r="I3" s="40"/>
      <c r="K3" s="39"/>
      <c r="L3" s="39"/>
      <c r="M3" s="39"/>
      <c r="N3" s="39"/>
      <c r="O3" s="39"/>
      <c r="P3" s="39"/>
      <c r="Q3" s="39"/>
      <c r="R3" s="39"/>
      <c r="S3" s="39"/>
    </row>
    <row r="4" spans="1:21" ht="16.5" customHeight="1" thickBot="1" x14ac:dyDescent="0.35">
      <c r="A4" s="38"/>
      <c r="B4" s="37"/>
      <c r="C4" s="36"/>
      <c r="D4" s="88" t="s">
        <v>37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35"/>
      <c r="Q4" s="35"/>
      <c r="R4" s="35"/>
      <c r="S4" s="35"/>
      <c r="T4" s="34"/>
    </row>
    <row r="5" spans="1:21" ht="58.5" customHeight="1" thickBot="1" x14ac:dyDescent="0.55000000000000004">
      <c r="A5" s="33" t="s">
        <v>36</v>
      </c>
      <c r="B5" s="32" t="s">
        <v>35</v>
      </c>
      <c r="C5" s="31"/>
      <c r="D5" s="30" t="s">
        <v>34</v>
      </c>
      <c r="E5" s="30" t="s">
        <v>33</v>
      </c>
      <c r="F5" s="29" t="s">
        <v>32</v>
      </c>
      <c r="G5" s="29" t="s">
        <v>31</v>
      </c>
      <c r="H5" s="29" t="s">
        <v>30</v>
      </c>
      <c r="I5" s="29" t="s">
        <v>29</v>
      </c>
      <c r="J5" s="28" t="s">
        <v>28</v>
      </c>
      <c r="K5" s="26" t="s">
        <v>27</v>
      </c>
      <c r="L5" s="27" t="s">
        <v>26</v>
      </c>
      <c r="M5" s="26" t="s">
        <v>25</v>
      </c>
      <c r="N5" s="80" t="s">
        <v>21</v>
      </c>
      <c r="O5" s="81"/>
      <c r="P5" s="91" t="s">
        <v>24</v>
      </c>
      <c r="Q5" s="93" t="s">
        <v>23</v>
      </c>
      <c r="R5" s="95" t="s">
        <v>22</v>
      </c>
      <c r="S5" s="80" t="s">
        <v>21</v>
      </c>
      <c r="T5" s="81"/>
    </row>
    <row r="6" spans="1:21" ht="15.75" customHeight="1" thickBot="1" x14ac:dyDescent="0.35">
      <c r="A6" s="25" t="s">
        <v>20</v>
      </c>
      <c r="B6" s="3" t="s">
        <v>19</v>
      </c>
      <c r="C6" s="3"/>
      <c r="D6" s="24" t="s">
        <v>18</v>
      </c>
      <c r="E6" s="24"/>
      <c r="F6" s="24" t="s">
        <v>17</v>
      </c>
      <c r="G6" s="24" t="s">
        <v>17</v>
      </c>
      <c r="H6" s="24" t="s">
        <v>17</v>
      </c>
      <c r="I6" s="24" t="s">
        <v>17</v>
      </c>
      <c r="J6" s="22" t="s">
        <v>16</v>
      </c>
      <c r="K6" s="23" t="s">
        <v>15</v>
      </c>
      <c r="L6" s="22" t="s">
        <v>14</v>
      </c>
      <c r="M6" s="22" t="s">
        <v>13</v>
      </c>
      <c r="N6" s="21" t="s">
        <v>12</v>
      </c>
      <c r="O6" s="20" t="s">
        <v>11</v>
      </c>
      <c r="P6" s="92"/>
      <c r="Q6" s="94"/>
      <c r="R6" s="96"/>
      <c r="S6" s="21" t="s">
        <v>12</v>
      </c>
      <c r="T6" s="20" t="s">
        <v>11</v>
      </c>
      <c r="U6" s="3"/>
    </row>
    <row r="7" spans="1:21" x14ac:dyDescent="0.3">
      <c r="A7" s="44">
        <v>43497</v>
      </c>
      <c r="B7" s="45" t="s">
        <v>10</v>
      </c>
      <c r="C7" s="45"/>
      <c r="D7" s="46">
        <v>1.107</v>
      </c>
      <c r="E7" s="47">
        <v>0</v>
      </c>
      <c r="F7" s="46">
        <v>0</v>
      </c>
      <c r="G7" s="46">
        <v>0</v>
      </c>
      <c r="H7" s="46">
        <v>0</v>
      </c>
      <c r="I7" s="46">
        <v>0</v>
      </c>
      <c r="J7" s="46">
        <v>2.8090000000000002</v>
      </c>
      <c r="K7" s="48">
        <f t="shared" ref="K7:K34" si="0">SUM(D7:J7)</f>
        <v>3.9160000000000004</v>
      </c>
      <c r="L7" s="49">
        <v>0</v>
      </c>
      <c r="M7" s="48">
        <f t="shared" ref="M7:M34" si="1">+K7-L7</f>
        <v>3.9160000000000004</v>
      </c>
      <c r="N7" s="46">
        <v>0.42899999999999999</v>
      </c>
      <c r="O7" s="46">
        <v>0</v>
      </c>
      <c r="P7" s="50">
        <f t="shared" ref="P7:P34" si="2">SUM(M7:O7)</f>
        <v>4.3450000000000006</v>
      </c>
      <c r="Q7" s="51">
        <v>0.65</v>
      </c>
      <c r="R7" s="50">
        <f t="shared" ref="R7:R34" si="3">+P7-Q7</f>
        <v>3.6950000000000007</v>
      </c>
      <c r="S7" s="46">
        <v>0.42899999999999999</v>
      </c>
      <c r="T7" s="52">
        <v>0</v>
      </c>
      <c r="U7" s="12"/>
    </row>
    <row r="8" spans="1:21" x14ac:dyDescent="0.3">
      <c r="A8" s="53">
        <f t="shared" ref="A8:A34" si="4">1+A7</f>
        <v>43498</v>
      </c>
      <c r="B8" s="19" t="s">
        <v>9</v>
      </c>
      <c r="C8" s="19"/>
      <c r="D8" s="13">
        <v>0.61199999999999988</v>
      </c>
      <c r="E8" s="18">
        <v>0</v>
      </c>
      <c r="F8" s="13">
        <v>0.46300000000000002</v>
      </c>
      <c r="G8" s="13">
        <v>0</v>
      </c>
      <c r="H8" s="13">
        <v>0</v>
      </c>
      <c r="I8" s="13">
        <v>0</v>
      </c>
      <c r="J8" s="13">
        <v>0</v>
      </c>
      <c r="K8" s="16">
        <f t="shared" si="0"/>
        <v>1.075</v>
      </c>
      <c r="L8" s="17">
        <v>0</v>
      </c>
      <c r="M8" s="16">
        <f t="shared" si="1"/>
        <v>1.075</v>
      </c>
      <c r="N8" s="13">
        <v>0.42899999999999999</v>
      </c>
      <c r="O8" s="13">
        <v>0</v>
      </c>
      <c r="P8" s="14">
        <f t="shared" si="2"/>
        <v>1.504</v>
      </c>
      <c r="Q8" s="15">
        <v>0.63</v>
      </c>
      <c r="R8" s="14">
        <f t="shared" si="3"/>
        <v>0.874</v>
      </c>
      <c r="S8" s="13">
        <v>0.42899999999999999</v>
      </c>
      <c r="T8" s="54">
        <v>0</v>
      </c>
      <c r="U8" s="12"/>
    </row>
    <row r="9" spans="1:21" ht="15" thickBot="1" x14ac:dyDescent="0.35">
      <c r="A9" s="55">
        <f t="shared" si="4"/>
        <v>43499</v>
      </c>
      <c r="B9" s="56" t="s">
        <v>8</v>
      </c>
      <c r="C9" s="56"/>
      <c r="D9" s="57">
        <v>1.1500000000000001</v>
      </c>
      <c r="E9" s="58">
        <v>0</v>
      </c>
      <c r="F9" s="57">
        <v>0.46300000000000002</v>
      </c>
      <c r="G9" s="57">
        <v>0</v>
      </c>
      <c r="H9" s="57">
        <v>1.2999999999999999E-2</v>
      </c>
      <c r="I9" s="57">
        <v>0</v>
      </c>
      <c r="J9" s="57">
        <v>0</v>
      </c>
      <c r="K9" s="59">
        <f t="shared" si="0"/>
        <v>1.6260000000000001</v>
      </c>
      <c r="L9" s="60">
        <v>0</v>
      </c>
      <c r="M9" s="59">
        <f t="shared" si="1"/>
        <v>1.6260000000000001</v>
      </c>
      <c r="N9" s="57">
        <v>0.42799999999999999</v>
      </c>
      <c r="O9" s="57">
        <v>0</v>
      </c>
      <c r="P9" s="61">
        <f t="shared" si="2"/>
        <v>2.0540000000000003</v>
      </c>
      <c r="Q9" s="62">
        <v>0.62</v>
      </c>
      <c r="R9" s="61">
        <f t="shared" si="3"/>
        <v>1.4340000000000002</v>
      </c>
      <c r="S9" s="57">
        <v>0.42799999999999999</v>
      </c>
      <c r="T9" s="63">
        <v>0</v>
      </c>
      <c r="U9" s="12"/>
    </row>
    <row r="10" spans="1:21" x14ac:dyDescent="0.3">
      <c r="A10" s="44">
        <f t="shared" si="4"/>
        <v>43500</v>
      </c>
      <c r="B10" s="45" t="s">
        <v>7</v>
      </c>
      <c r="C10" s="45"/>
      <c r="D10" s="46">
        <v>1.1160000000000001</v>
      </c>
      <c r="E10" s="47">
        <v>0</v>
      </c>
      <c r="F10" s="46">
        <v>0.128</v>
      </c>
      <c r="G10" s="46">
        <v>0</v>
      </c>
      <c r="H10" s="46">
        <v>0</v>
      </c>
      <c r="I10" s="46">
        <v>0</v>
      </c>
      <c r="J10" s="46">
        <v>2.9780000000000002</v>
      </c>
      <c r="K10" s="48">
        <f t="shared" si="0"/>
        <v>4.2220000000000004</v>
      </c>
      <c r="L10" s="49">
        <v>0</v>
      </c>
      <c r="M10" s="48">
        <f t="shared" si="1"/>
        <v>4.2220000000000004</v>
      </c>
      <c r="N10" s="46">
        <v>0.42799999999999999</v>
      </c>
      <c r="O10" s="46">
        <v>0</v>
      </c>
      <c r="P10" s="50">
        <f t="shared" si="2"/>
        <v>4.6500000000000004</v>
      </c>
      <c r="Q10" s="51">
        <v>0.61</v>
      </c>
      <c r="R10" s="50">
        <f t="shared" si="3"/>
        <v>4.04</v>
      </c>
      <c r="S10" s="46">
        <v>0.42799999999999999</v>
      </c>
      <c r="T10" s="52">
        <v>0</v>
      </c>
      <c r="U10" s="12"/>
    </row>
    <row r="11" spans="1:21" x14ac:dyDescent="0.3">
      <c r="A11" s="53">
        <f t="shared" si="4"/>
        <v>43501</v>
      </c>
      <c r="B11" s="19" t="s">
        <v>6</v>
      </c>
      <c r="C11" s="19"/>
      <c r="D11" s="13">
        <v>1.03</v>
      </c>
      <c r="E11" s="18">
        <v>0</v>
      </c>
      <c r="F11" s="13">
        <v>0</v>
      </c>
      <c r="G11" s="13">
        <v>0</v>
      </c>
      <c r="H11" s="13">
        <v>0</v>
      </c>
      <c r="I11" s="13">
        <v>0</v>
      </c>
      <c r="J11" s="13">
        <v>4.6920000000000002</v>
      </c>
      <c r="K11" s="16">
        <f t="shared" si="0"/>
        <v>5.7220000000000004</v>
      </c>
      <c r="L11" s="17">
        <v>0</v>
      </c>
      <c r="M11" s="16">
        <f t="shared" si="1"/>
        <v>5.7220000000000004</v>
      </c>
      <c r="N11" s="13">
        <v>0.42799999999999999</v>
      </c>
      <c r="O11" s="13">
        <v>0</v>
      </c>
      <c r="P11" s="14">
        <f t="shared" si="2"/>
        <v>6.15</v>
      </c>
      <c r="Q11" s="15">
        <v>0.61</v>
      </c>
      <c r="R11" s="14">
        <f t="shared" si="3"/>
        <v>5.54</v>
      </c>
      <c r="S11" s="13">
        <v>0.42799999999999999</v>
      </c>
      <c r="T11" s="54">
        <v>0</v>
      </c>
      <c r="U11" s="12"/>
    </row>
    <row r="12" spans="1:21" x14ac:dyDescent="0.3">
      <c r="A12" s="53">
        <f t="shared" si="4"/>
        <v>43502</v>
      </c>
      <c r="B12" s="19" t="s">
        <v>5</v>
      </c>
      <c r="C12" s="19"/>
      <c r="D12" s="13">
        <v>1.0089999999999999</v>
      </c>
      <c r="E12" s="18">
        <v>0</v>
      </c>
      <c r="F12" s="13">
        <v>0</v>
      </c>
      <c r="G12" s="13">
        <v>0</v>
      </c>
      <c r="H12" s="13">
        <v>0</v>
      </c>
      <c r="I12" s="13">
        <v>0</v>
      </c>
      <c r="J12" s="13">
        <v>4.6870000000000003</v>
      </c>
      <c r="K12" s="16">
        <f t="shared" si="0"/>
        <v>5.6959999999999997</v>
      </c>
      <c r="L12" s="17">
        <v>0</v>
      </c>
      <c r="M12" s="16">
        <f t="shared" si="1"/>
        <v>5.6959999999999997</v>
      </c>
      <c r="N12" s="13">
        <v>0.42699999999999999</v>
      </c>
      <c r="O12" s="13">
        <v>0</v>
      </c>
      <c r="P12" s="14">
        <f t="shared" si="2"/>
        <v>6.1229999999999993</v>
      </c>
      <c r="Q12" s="15">
        <v>0.62</v>
      </c>
      <c r="R12" s="14">
        <f t="shared" si="3"/>
        <v>5.5029999999999992</v>
      </c>
      <c r="S12" s="13">
        <v>0.42699999999999999</v>
      </c>
      <c r="T12" s="54">
        <v>0</v>
      </c>
      <c r="U12" s="12"/>
    </row>
    <row r="13" spans="1:21" x14ac:dyDescent="0.3">
      <c r="A13" s="53">
        <f t="shared" si="4"/>
        <v>43503</v>
      </c>
      <c r="B13" s="19" t="s">
        <v>4</v>
      </c>
      <c r="C13" s="19"/>
      <c r="D13" s="13">
        <v>0.56200000000000006</v>
      </c>
      <c r="E13" s="18">
        <v>0</v>
      </c>
      <c r="F13" s="13">
        <v>0</v>
      </c>
      <c r="G13" s="13">
        <v>0</v>
      </c>
      <c r="H13" s="13">
        <v>0</v>
      </c>
      <c r="I13" s="13">
        <v>0</v>
      </c>
      <c r="J13" s="13">
        <v>4.7350000000000003</v>
      </c>
      <c r="K13" s="16">
        <f t="shared" si="0"/>
        <v>5.2970000000000006</v>
      </c>
      <c r="L13" s="17">
        <v>0</v>
      </c>
      <c r="M13" s="16">
        <f t="shared" si="1"/>
        <v>5.2970000000000006</v>
      </c>
      <c r="N13" s="13">
        <v>0.42699999999999999</v>
      </c>
      <c r="O13" s="13">
        <v>0</v>
      </c>
      <c r="P13" s="14">
        <f t="shared" si="2"/>
        <v>5.7240000000000002</v>
      </c>
      <c r="Q13" s="15">
        <v>0.63</v>
      </c>
      <c r="R13" s="14">
        <f t="shared" si="3"/>
        <v>5.0940000000000003</v>
      </c>
      <c r="S13" s="13">
        <v>0.42699999999999999</v>
      </c>
      <c r="T13" s="54">
        <v>0</v>
      </c>
      <c r="U13" s="12"/>
    </row>
    <row r="14" spans="1:21" x14ac:dyDescent="0.3">
      <c r="A14" s="53">
        <f t="shared" si="4"/>
        <v>43504</v>
      </c>
      <c r="B14" s="19" t="s">
        <v>10</v>
      </c>
      <c r="C14" s="19"/>
      <c r="D14" s="13">
        <v>0.81299999999999994</v>
      </c>
      <c r="E14" s="18">
        <v>0</v>
      </c>
      <c r="F14" s="13">
        <v>0</v>
      </c>
      <c r="G14" s="13">
        <v>0</v>
      </c>
      <c r="H14" s="13">
        <v>0</v>
      </c>
      <c r="I14" s="13">
        <v>0</v>
      </c>
      <c r="J14" s="13">
        <v>2.351</v>
      </c>
      <c r="K14" s="16">
        <f t="shared" si="0"/>
        <v>3.1639999999999997</v>
      </c>
      <c r="L14" s="17">
        <v>0</v>
      </c>
      <c r="M14" s="16">
        <f t="shared" si="1"/>
        <v>3.1639999999999997</v>
      </c>
      <c r="N14" s="13">
        <v>0.42699999999999999</v>
      </c>
      <c r="O14" s="13">
        <v>0</v>
      </c>
      <c r="P14" s="14">
        <f t="shared" si="2"/>
        <v>3.5909999999999997</v>
      </c>
      <c r="Q14" s="15">
        <v>0.63</v>
      </c>
      <c r="R14" s="14">
        <f t="shared" si="3"/>
        <v>2.9609999999999999</v>
      </c>
      <c r="S14" s="13">
        <v>0.42699999999999999</v>
      </c>
      <c r="T14" s="54">
        <v>0</v>
      </c>
      <c r="U14" s="12"/>
    </row>
    <row r="15" spans="1:21" x14ac:dyDescent="0.3">
      <c r="A15" s="53">
        <f t="shared" si="4"/>
        <v>43505</v>
      </c>
      <c r="B15" s="19" t="s">
        <v>9</v>
      </c>
      <c r="C15" s="19"/>
      <c r="D15" s="13">
        <v>1.0449999999999999</v>
      </c>
      <c r="E15" s="18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6">
        <f t="shared" si="0"/>
        <v>1.0449999999999999</v>
      </c>
      <c r="L15" s="17">
        <v>0</v>
      </c>
      <c r="M15" s="16">
        <f t="shared" si="1"/>
        <v>1.0449999999999999</v>
      </c>
      <c r="N15" s="13">
        <v>0.42699999999999999</v>
      </c>
      <c r="O15" s="13">
        <v>0</v>
      </c>
      <c r="P15" s="14">
        <f t="shared" si="2"/>
        <v>1.472</v>
      </c>
      <c r="Q15" s="15">
        <v>0.62</v>
      </c>
      <c r="R15" s="14">
        <f t="shared" si="3"/>
        <v>0.85199999999999998</v>
      </c>
      <c r="S15" s="13">
        <v>0.42699999999999999</v>
      </c>
      <c r="T15" s="54">
        <v>0</v>
      </c>
      <c r="U15" s="12"/>
    </row>
    <row r="16" spans="1:21" ht="15" thickBot="1" x14ac:dyDescent="0.35">
      <c r="A16" s="55">
        <f t="shared" si="4"/>
        <v>43506</v>
      </c>
      <c r="B16" s="56" t="s">
        <v>8</v>
      </c>
      <c r="C16" s="56"/>
      <c r="D16" s="57">
        <v>1.0430000000000001</v>
      </c>
      <c r="E16" s="58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9">
        <f t="shared" si="0"/>
        <v>1.0430000000000001</v>
      </c>
      <c r="L16" s="60">
        <v>0</v>
      </c>
      <c r="M16" s="59">
        <f t="shared" si="1"/>
        <v>1.0430000000000001</v>
      </c>
      <c r="N16" s="57">
        <v>0.42799999999999999</v>
      </c>
      <c r="O16" s="57">
        <v>0</v>
      </c>
      <c r="P16" s="61">
        <f t="shared" si="2"/>
        <v>1.4710000000000001</v>
      </c>
      <c r="Q16" s="62">
        <v>0.61</v>
      </c>
      <c r="R16" s="61">
        <f t="shared" si="3"/>
        <v>0.8610000000000001</v>
      </c>
      <c r="S16" s="57">
        <v>0.42799999999999999</v>
      </c>
      <c r="T16" s="63">
        <v>0</v>
      </c>
      <c r="U16" s="12"/>
    </row>
    <row r="17" spans="1:21" x14ac:dyDescent="0.3">
      <c r="A17" s="44">
        <f t="shared" si="4"/>
        <v>43507</v>
      </c>
      <c r="B17" s="45" t="s">
        <v>7</v>
      </c>
      <c r="C17" s="45"/>
      <c r="D17" s="46">
        <v>1.0110000000000001</v>
      </c>
      <c r="E17" s="47">
        <v>0</v>
      </c>
      <c r="F17" s="46">
        <v>0</v>
      </c>
      <c r="G17" s="46">
        <v>0</v>
      </c>
      <c r="H17" s="46">
        <v>0</v>
      </c>
      <c r="I17" s="46">
        <v>0</v>
      </c>
      <c r="J17" s="46">
        <v>2.9820000000000002</v>
      </c>
      <c r="K17" s="48">
        <f t="shared" si="0"/>
        <v>3.9930000000000003</v>
      </c>
      <c r="L17" s="49">
        <v>0</v>
      </c>
      <c r="M17" s="48">
        <f t="shared" si="1"/>
        <v>3.9930000000000003</v>
      </c>
      <c r="N17" s="46">
        <v>0.42599999999999999</v>
      </c>
      <c r="O17" s="46">
        <v>0</v>
      </c>
      <c r="P17" s="50">
        <f t="shared" si="2"/>
        <v>4.4190000000000005</v>
      </c>
      <c r="Q17" s="51">
        <v>0.6</v>
      </c>
      <c r="R17" s="50">
        <f t="shared" si="3"/>
        <v>3.8190000000000004</v>
      </c>
      <c r="S17" s="46">
        <v>0.42599999999999999</v>
      </c>
      <c r="T17" s="52">
        <v>0</v>
      </c>
      <c r="U17" s="12"/>
    </row>
    <row r="18" spans="1:21" x14ac:dyDescent="0.3">
      <c r="A18" s="53">
        <f t="shared" si="4"/>
        <v>43508</v>
      </c>
      <c r="B18" s="19" t="s">
        <v>6</v>
      </c>
      <c r="C18" s="19"/>
      <c r="D18" s="13">
        <v>0.23800000000000004</v>
      </c>
      <c r="E18" s="18">
        <v>0</v>
      </c>
      <c r="F18" s="13">
        <v>0.156</v>
      </c>
      <c r="G18" s="13">
        <v>0</v>
      </c>
      <c r="H18" s="13">
        <v>8.8999999999999996E-2</v>
      </c>
      <c r="I18" s="13">
        <v>0</v>
      </c>
      <c r="J18" s="13">
        <v>5.0810000000000004</v>
      </c>
      <c r="K18" s="16">
        <f t="shared" si="0"/>
        <v>5.5640000000000001</v>
      </c>
      <c r="L18" s="17">
        <v>0</v>
      </c>
      <c r="M18" s="16">
        <f t="shared" si="1"/>
        <v>5.5640000000000001</v>
      </c>
      <c r="N18" s="13">
        <v>0.42499999999999999</v>
      </c>
      <c r="O18" s="13">
        <v>0</v>
      </c>
      <c r="P18" s="14">
        <f t="shared" si="2"/>
        <v>5.9889999999999999</v>
      </c>
      <c r="Q18" s="15">
        <v>0.61</v>
      </c>
      <c r="R18" s="14">
        <f t="shared" si="3"/>
        <v>5.3789999999999996</v>
      </c>
      <c r="S18" s="13">
        <v>0.42499999999999999</v>
      </c>
      <c r="T18" s="54">
        <v>0</v>
      </c>
      <c r="U18" s="12"/>
    </row>
    <row r="19" spans="1:21" x14ac:dyDescent="0.3">
      <c r="A19" s="53">
        <f t="shared" si="4"/>
        <v>43509</v>
      </c>
      <c r="B19" s="19" t="s">
        <v>5</v>
      </c>
      <c r="C19" s="19"/>
      <c r="D19" s="13">
        <v>4.3000000000000038E-2</v>
      </c>
      <c r="E19" s="18">
        <v>0</v>
      </c>
      <c r="F19" s="13">
        <v>0.28499999999999998</v>
      </c>
      <c r="G19" s="13">
        <v>0</v>
      </c>
      <c r="H19" s="13">
        <v>0.25800000000000001</v>
      </c>
      <c r="I19" s="13">
        <v>0</v>
      </c>
      <c r="J19" s="13">
        <v>5.0339999999999998</v>
      </c>
      <c r="K19" s="16">
        <f t="shared" si="0"/>
        <v>5.62</v>
      </c>
      <c r="L19" s="17">
        <v>0</v>
      </c>
      <c r="M19" s="16">
        <f t="shared" si="1"/>
        <v>5.62</v>
      </c>
      <c r="N19" s="13">
        <v>0.42499999999999999</v>
      </c>
      <c r="O19" s="13">
        <v>0</v>
      </c>
      <c r="P19" s="14">
        <f t="shared" si="2"/>
        <v>6.0449999999999999</v>
      </c>
      <c r="Q19" s="15">
        <v>0.62</v>
      </c>
      <c r="R19" s="14">
        <f t="shared" si="3"/>
        <v>5.4249999999999998</v>
      </c>
      <c r="S19" s="13">
        <v>0.42499999999999999</v>
      </c>
      <c r="T19" s="54">
        <v>0</v>
      </c>
      <c r="U19" s="12"/>
    </row>
    <row r="20" spans="1:21" x14ac:dyDescent="0.3">
      <c r="A20" s="53">
        <f t="shared" si="4"/>
        <v>43510</v>
      </c>
      <c r="B20" s="19" t="s">
        <v>4</v>
      </c>
      <c r="C20" s="19"/>
      <c r="D20" s="13">
        <v>1.1459999999999999</v>
      </c>
      <c r="E20" s="18">
        <v>0</v>
      </c>
      <c r="F20" s="13">
        <v>0.28399999999999997</v>
      </c>
      <c r="G20" s="13">
        <v>0</v>
      </c>
      <c r="H20" s="13">
        <v>0.25600000000000001</v>
      </c>
      <c r="I20" s="13">
        <v>0</v>
      </c>
      <c r="J20" s="13">
        <v>5.0490000000000004</v>
      </c>
      <c r="K20" s="16">
        <f t="shared" si="0"/>
        <v>6.7350000000000003</v>
      </c>
      <c r="L20" s="17">
        <v>4.3799999999999999E-2</v>
      </c>
      <c r="M20" s="16">
        <f t="shared" si="1"/>
        <v>6.6912000000000003</v>
      </c>
      <c r="N20" s="13">
        <v>0.42499999999999999</v>
      </c>
      <c r="O20" s="13">
        <v>0</v>
      </c>
      <c r="P20" s="14">
        <f t="shared" si="2"/>
        <v>7.1162000000000001</v>
      </c>
      <c r="Q20" s="15">
        <v>0.63</v>
      </c>
      <c r="R20" s="14">
        <f t="shared" si="3"/>
        <v>6.4862000000000002</v>
      </c>
      <c r="S20" s="13">
        <v>0.42499999999999999</v>
      </c>
      <c r="T20" s="54">
        <v>0</v>
      </c>
      <c r="U20" s="12"/>
    </row>
    <row r="21" spans="1:21" x14ac:dyDescent="0.3">
      <c r="A21" s="53">
        <f t="shared" si="4"/>
        <v>43511</v>
      </c>
      <c r="B21" s="19" t="s">
        <v>10</v>
      </c>
      <c r="C21" s="19"/>
      <c r="D21" s="13">
        <v>1.127</v>
      </c>
      <c r="E21" s="18">
        <v>0</v>
      </c>
      <c r="F21" s="13">
        <v>0.28299999999999997</v>
      </c>
      <c r="G21" s="13">
        <v>0</v>
      </c>
      <c r="H21" s="13">
        <v>0.255</v>
      </c>
      <c r="I21" s="13">
        <v>0</v>
      </c>
      <c r="J21" s="13">
        <v>2.8079999999999998</v>
      </c>
      <c r="K21" s="16">
        <f t="shared" si="0"/>
        <v>4.4729999999999999</v>
      </c>
      <c r="L21" s="17">
        <v>0.1174</v>
      </c>
      <c r="M21" s="16">
        <f t="shared" si="1"/>
        <v>4.3555999999999999</v>
      </c>
      <c r="N21" s="13">
        <v>0.42399999999999999</v>
      </c>
      <c r="O21" s="13">
        <v>0</v>
      </c>
      <c r="P21" s="14">
        <f t="shared" si="2"/>
        <v>4.7796000000000003</v>
      </c>
      <c r="Q21" s="15">
        <v>0.61</v>
      </c>
      <c r="R21" s="14">
        <f t="shared" si="3"/>
        <v>4.1696</v>
      </c>
      <c r="S21" s="13">
        <v>0.42399999999999999</v>
      </c>
      <c r="T21" s="54">
        <v>0</v>
      </c>
      <c r="U21" s="12"/>
    </row>
    <row r="22" spans="1:21" x14ac:dyDescent="0.3">
      <c r="A22" s="53">
        <f t="shared" si="4"/>
        <v>43512</v>
      </c>
      <c r="B22" s="19" t="s">
        <v>9</v>
      </c>
      <c r="C22" s="19"/>
      <c r="D22" s="13">
        <v>1.077</v>
      </c>
      <c r="E22" s="18">
        <v>0</v>
      </c>
      <c r="F22" s="13">
        <v>0.28199999999999997</v>
      </c>
      <c r="G22" s="13">
        <v>0</v>
      </c>
      <c r="H22" s="13">
        <v>0.254</v>
      </c>
      <c r="I22" s="13">
        <v>0</v>
      </c>
      <c r="J22" s="13">
        <v>0</v>
      </c>
      <c r="K22" s="16">
        <f t="shared" si="0"/>
        <v>1.613</v>
      </c>
      <c r="L22" s="17">
        <v>0.1198</v>
      </c>
      <c r="M22" s="16">
        <f t="shared" si="1"/>
        <v>1.4932000000000001</v>
      </c>
      <c r="N22" s="13">
        <v>0.42299999999999999</v>
      </c>
      <c r="O22" s="13">
        <v>0</v>
      </c>
      <c r="P22" s="14">
        <f t="shared" si="2"/>
        <v>1.9162000000000001</v>
      </c>
      <c r="Q22" s="15">
        <v>0.61</v>
      </c>
      <c r="R22" s="14">
        <f t="shared" si="3"/>
        <v>1.3062</v>
      </c>
      <c r="S22" s="13">
        <v>0.42299999999999999</v>
      </c>
      <c r="T22" s="54">
        <v>0</v>
      </c>
      <c r="U22" s="12"/>
    </row>
    <row r="23" spans="1:21" ht="15" thickBot="1" x14ac:dyDescent="0.35">
      <c r="A23" s="55">
        <f t="shared" si="4"/>
        <v>43513</v>
      </c>
      <c r="B23" s="56" t="s">
        <v>8</v>
      </c>
      <c r="C23" s="56"/>
      <c r="D23" s="57">
        <v>1.0760000000000001</v>
      </c>
      <c r="E23" s="58">
        <v>0</v>
      </c>
      <c r="F23" s="57">
        <v>0.28199999999999997</v>
      </c>
      <c r="G23" s="57">
        <v>0</v>
      </c>
      <c r="H23" s="57">
        <v>0.254</v>
      </c>
      <c r="I23" s="57">
        <v>0</v>
      </c>
      <c r="J23" s="57">
        <v>0</v>
      </c>
      <c r="K23" s="59">
        <f t="shared" si="0"/>
        <v>1.6120000000000001</v>
      </c>
      <c r="L23" s="60">
        <v>0.11990000000000001</v>
      </c>
      <c r="M23" s="59">
        <f t="shared" si="1"/>
        <v>1.4921000000000002</v>
      </c>
      <c r="N23" s="57">
        <v>0.42199999999999999</v>
      </c>
      <c r="O23" s="57">
        <v>0</v>
      </c>
      <c r="P23" s="61">
        <f t="shared" si="2"/>
        <v>1.9141000000000001</v>
      </c>
      <c r="Q23" s="62">
        <v>0.6</v>
      </c>
      <c r="R23" s="61">
        <f t="shared" si="3"/>
        <v>1.3141000000000003</v>
      </c>
      <c r="S23" s="57">
        <v>0.42199999999999999</v>
      </c>
      <c r="T23" s="63">
        <v>0</v>
      </c>
      <c r="U23" s="12"/>
    </row>
    <row r="24" spans="1:21" x14ac:dyDescent="0.3">
      <c r="A24" s="44">
        <f t="shared" si="4"/>
        <v>43514</v>
      </c>
      <c r="B24" s="45" t="s">
        <v>7</v>
      </c>
      <c r="C24" s="45"/>
      <c r="D24" s="46">
        <v>1.1459999999999999</v>
      </c>
      <c r="E24" s="47">
        <v>0</v>
      </c>
      <c r="F24" s="46">
        <v>0.28100000000000003</v>
      </c>
      <c r="G24" s="46">
        <v>0</v>
      </c>
      <c r="H24" s="46">
        <v>0.253</v>
      </c>
      <c r="I24" s="46">
        <v>0</v>
      </c>
      <c r="J24" s="46">
        <v>0</v>
      </c>
      <c r="K24" s="48">
        <f t="shared" si="0"/>
        <v>1.6800000000000002</v>
      </c>
      <c r="L24" s="49">
        <v>0.1208</v>
      </c>
      <c r="M24" s="48">
        <f t="shared" si="1"/>
        <v>1.5592000000000001</v>
      </c>
      <c r="N24" s="46">
        <v>0.42299999999999999</v>
      </c>
      <c r="O24" s="46">
        <v>0</v>
      </c>
      <c r="P24" s="50">
        <f t="shared" si="2"/>
        <v>1.9822000000000002</v>
      </c>
      <c r="Q24" s="51">
        <v>0.59</v>
      </c>
      <c r="R24" s="50">
        <f t="shared" si="3"/>
        <v>1.3922000000000003</v>
      </c>
      <c r="S24" s="46">
        <v>0.42299999999999999</v>
      </c>
      <c r="T24" s="52">
        <v>0</v>
      </c>
      <c r="U24" s="12"/>
    </row>
    <row r="25" spans="1:21" x14ac:dyDescent="0.3">
      <c r="A25" s="53">
        <f t="shared" si="4"/>
        <v>43515</v>
      </c>
      <c r="B25" s="19" t="s">
        <v>6</v>
      </c>
      <c r="C25" s="19"/>
      <c r="D25" s="13">
        <v>1.4949999999999999</v>
      </c>
      <c r="E25" s="18">
        <v>0</v>
      </c>
      <c r="F25" s="13">
        <v>0.28100000000000003</v>
      </c>
      <c r="G25" s="13">
        <v>0</v>
      </c>
      <c r="H25" s="13">
        <v>0.253</v>
      </c>
      <c r="I25" s="13">
        <v>0</v>
      </c>
      <c r="J25" s="13">
        <v>3.266</v>
      </c>
      <c r="K25" s="16">
        <f t="shared" si="0"/>
        <v>5.2949999999999999</v>
      </c>
      <c r="L25" s="17">
        <v>0.121</v>
      </c>
      <c r="M25" s="16">
        <f t="shared" si="1"/>
        <v>5.1739999999999995</v>
      </c>
      <c r="N25" s="13">
        <v>0.42299999999999999</v>
      </c>
      <c r="O25" s="13">
        <v>0</v>
      </c>
      <c r="P25" s="14">
        <f t="shared" si="2"/>
        <v>5.5969999999999995</v>
      </c>
      <c r="Q25" s="15">
        <v>0.59</v>
      </c>
      <c r="R25" s="14">
        <f t="shared" si="3"/>
        <v>5.0069999999999997</v>
      </c>
      <c r="S25" s="13">
        <v>0.42299999999999999</v>
      </c>
      <c r="T25" s="54">
        <v>0</v>
      </c>
      <c r="U25" s="12"/>
    </row>
    <row r="26" spans="1:21" x14ac:dyDescent="0.3">
      <c r="A26" s="53">
        <f t="shared" si="4"/>
        <v>43516</v>
      </c>
      <c r="B26" s="19" t="s">
        <v>5</v>
      </c>
      <c r="C26" s="19"/>
      <c r="D26" s="13">
        <v>0.66199999999999992</v>
      </c>
      <c r="E26" s="18">
        <v>0</v>
      </c>
      <c r="F26" s="13">
        <v>0.436</v>
      </c>
      <c r="G26" s="13">
        <v>0</v>
      </c>
      <c r="H26" s="13">
        <v>0.252</v>
      </c>
      <c r="I26" s="13">
        <v>0</v>
      </c>
      <c r="J26" s="13">
        <v>5.03</v>
      </c>
      <c r="K26" s="16">
        <f t="shared" si="0"/>
        <v>6.38</v>
      </c>
      <c r="L26" s="17">
        <v>0.121</v>
      </c>
      <c r="M26" s="16">
        <f t="shared" si="1"/>
        <v>6.2590000000000003</v>
      </c>
      <c r="N26" s="13">
        <v>0.42299999999999999</v>
      </c>
      <c r="O26" s="13">
        <v>0</v>
      </c>
      <c r="P26" s="14">
        <f t="shared" si="2"/>
        <v>6.6820000000000004</v>
      </c>
      <c r="Q26" s="15">
        <v>0.6</v>
      </c>
      <c r="R26" s="14">
        <f t="shared" si="3"/>
        <v>6.0820000000000007</v>
      </c>
      <c r="S26" s="13">
        <v>0.42299999999999999</v>
      </c>
      <c r="T26" s="54">
        <v>0</v>
      </c>
      <c r="U26" s="12"/>
    </row>
    <row r="27" spans="1:21" x14ac:dyDescent="0.3">
      <c r="A27" s="53">
        <f t="shared" si="4"/>
        <v>43517</v>
      </c>
      <c r="B27" s="19" t="s">
        <v>4</v>
      </c>
      <c r="C27" s="19"/>
      <c r="D27" s="13">
        <v>-0.42199999999999999</v>
      </c>
      <c r="E27" s="18">
        <v>0</v>
      </c>
      <c r="F27" s="13">
        <v>0.82399999999999995</v>
      </c>
      <c r="G27" s="13">
        <v>0</v>
      </c>
      <c r="H27" s="13">
        <v>0.252</v>
      </c>
      <c r="I27" s="13">
        <v>0</v>
      </c>
      <c r="J27" s="13">
        <v>5.0490000000000004</v>
      </c>
      <c r="K27" s="16">
        <f t="shared" si="0"/>
        <v>5.7030000000000003</v>
      </c>
      <c r="L27" s="17">
        <v>0.121</v>
      </c>
      <c r="M27" s="16">
        <f t="shared" si="1"/>
        <v>5.5820000000000007</v>
      </c>
      <c r="N27" s="13">
        <v>0.42199999999999999</v>
      </c>
      <c r="O27" s="13">
        <v>0</v>
      </c>
      <c r="P27" s="14">
        <f t="shared" si="2"/>
        <v>6.0040000000000004</v>
      </c>
      <c r="Q27" s="15">
        <v>0.61</v>
      </c>
      <c r="R27" s="14">
        <f t="shared" si="3"/>
        <v>5.3940000000000001</v>
      </c>
      <c r="S27" s="13">
        <v>0.42199999999999999</v>
      </c>
      <c r="T27" s="54">
        <v>0</v>
      </c>
      <c r="U27" s="12"/>
    </row>
    <row r="28" spans="1:21" x14ac:dyDescent="0.3">
      <c r="A28" s="53">
        <f t="shared" si="4"/>
        <v>43518</v>
      </c>
      <c r="B28" s="19" t="s">
        <v>10</v>
      </c>
      <c r="C28" s="19"/>
      <c r="D28" s="13">
        <v>-0.42199999999999999</v>
      </c>
      <c r="E28" s="18">
        <v>0</v>
      </c>
      <c r="F28" s="13">
        <v>0.93400000000000005</v>
      </c>
      <c r="G28" s="13">
        <v>0</v>
      </c>
      <c r="H28" s="13">
        <v>0.252</v>
      </c>
      <c r="I28" s="13">
        <v>0</v>
      </c>
      <c r="J28" s="13">
        <v>2.95</v>
      </c>
      <c r="K28" s="16">
        <f t="shared" si="0"/>
        <v>3.7140000000000004</v>
      </c>
      <c r="L28" s="17">
        <v>0.121</v>
      </c>
      <c r="M28" s="16">
        <f t="shared" si="1"/>
        <v>3.5930000000000004</v>
      </c>
      <c r="N28" s="13">
        <v>0.42199999999999999</v>
      </c>
      <c r="O28" s="13">
        <v>0</v>
      </c>
      <c r="P28" s="14">
        <f t="shared" si="2"/>
        <v>4.0150000000000006</v>
      </c>
      <c r="Q28" s="15">
        <v>0.62</v>
      </c>
      <c r="R28" s="14">
        <f t="shared" si="3"/>
        <v>3.3950000000000005</v>
      </c>
      <c r="S28" s="13">
        <v>0.42199999999999999</v>
      </c>
      <c r="T28" s="54">
        <v>0</v>
      </c>
      <c r="U28" s="12"/>
    </row>
    <row r="29" spans="1:21" x14ac:dyDescent="0.3">
      <c r="A29" s="53">
        <f t="shared" si="4"/>
        <v>43519</v>
      </c>
      <c r="B29" s="19" t="s">
        <v>9</v>
      </c>
      <c r="C29" s="19"/>
      <c r="D29" s="13">
        <v>-0.42199999999999999</v>
      </c>
      <c r="E29" s="18">
        <v>0</v>
      </c>
      <c r="F29" s="13">
        <v>1.038</v>
      </c>
      <c r="G29" s="13">
        <v>0</v>
      </c>
      <c r="H29" s="13">
        <v>0.251</v>
      </c>
      <c r="I29" s="13">
        <v>0</v>
      </c>
      <c r="J29" s="13">
        <v>0</v>
      </c>
      <c r="K29" s="16">
        <f t="shared" si="0"/>
        <v>0.8670000000000001</v>
      </c>
      <c r="L29" s="17">
        <v>0.121</v>
      </c>
      <c r="M29" s="16">
        <f t="shared" si="1"/>
        <v>0.74600000000000011</v>
      </c>
      <c r="N29" s="13">
        <v>0.42199999999999999</v>
      </c>
      <c r="O29" s="13">
        <v>0</v>
      </c>
      <c r="P29" s="14">
        <f t="shared" si="2"/>
        <v>1.1680000000000001</v>
      </c>
      <c r="Q29" s="15">
        <v>0.61</v>
      </c>
      <c r="R29" s="14">
        <f t="shared" si="3"/>
        <v>0.55800000000000016</v>
      </c>
      <c r="S29" s="13">
        <v>0.42199999999999999</v>
      </c>
      <c r="T29" s="54">
        <v>0</v>
      </c>
      <c r="U29" s="12"/>
    </row>
    <row r="30" spans="1:21" ht="15" thickBot="1" x14ac:dyDescent="0.35">
      <c r="A30" s="55">
        <f t="shared" si="4"/>
        <v>43520</v>
      </c>
      <c r="B30" s="56" t="s">
        <v>8</v>
      </c>
      <c r="C30" s="56"/>
      <c r="D30" s="57">
        <v>-0.42199999999999999</v>
      </c>
      <c r="E30" s="58">
        <v>0</v>
      </c>
      <c r="F30" s="57">
        <v>1.0329999999999999</v>
      </c>
      <c r="G30" s="57">
        <v>0</v>
      </c>
      <c r="H30" s="57">
        <v>0.251</v>
      </c>
      <c r="I30" s="57">
        <v>0</v>
      </c>
      <c r="J30" s="57">
        <v>0</v>
      </c>
      <c r="K30" s="59">
        <f t="shared" si="0"/>
        <v>0.86199999999999999</v>
      </c>
      <c r="L30" s="60">
        <v>0.121</v>
      </c>
      <c r="M30" s="59">
        <f t="shared" si="1"/>
        <v>0.74099999999999999</v>
      </c>
      <c r="N30" s="57">
        <v>0.42199999999999999</v>
      </c>
      <c r="O30" s="57">
        <v>0</v>
      </c>
      <c r="P30" s="61">
        <f t="shared" si="2"/>
        <v>1.163</v>
      </c>
      <c r="Q30" s="62">
        <v>0.6</v>
      </c>
      <c r="R30" s="61">
        <f t="shared" si="3"/>
        <v>0.56300000000000006</v>
      </c>
      <c r="S30" s="57">
        <v>0.42199999999999999</v>
      </c>
      <c r="T30" s="63">
        <v>0</v>
      </c>
      <c r="U30" s="12"/>
    </row>
    <row r="31" spans="1:21" x14ac:dyDescent="0.3">
      <c r="A31" s="44">
        <f t="shared" si="4"/>
        <v>43521</v>
      </c>
      <c r="B31" s="45" t="s">
        <v>7</v>
      </c>
      <c r="C31" s="45"/>
      <c r="D31" s="46">
        <v>-0.27100000000000002</v>
      </c>
      <c r="E31" s="47">
        <v>0</v>
      </c>
      <c r="F31" s="46">
        <v>1.0389999999999999</v>
      </c>
      <c r="G31" s="46">
        <v>0</v>
      </c>
      <c r="H31" s="46">
        <v>0.61799999999999999</v>
      </c>
      <c r="I31" s="46">
        <v>0</v>
      </c>
      <c r="J31" s="46">
        <v>0</v>
      </c>
      <c r="K31" s="48">
        <f t="shared" si="0"/>
        <v>1.3859999999999999</v>
      </c>
      <c r="L31" s="49">
        <v>0.121</v>
      </c>
      <c r="M31" s="48">
        <f t="shared" si="1"/>
        <v>1.2649999999999999</v>
      </c>
      <c r="N31" s="46">
        <v>0.42199999999999999</v>
      </c>
      <c r="O31" s="46">
        <v>0</v>
      </c>
      <c r="P31" s="50">
        <f t="shared" si="2"/>
        <v>1.6869999999999998</v>
      </c>
      <c r="Q31" s="51">
        <v>0.59</v>
      </c>
      <c r="R31" s="50">
        <f t="shared" si="3"/>
        <v>1.097</v>
      </c>
      <c r="S31" s="46">
        <v>0.42199999999999999</v>
      </c>
      <c r="T31" s="52">
        <v>0</v>
      </c>
      <c r="U31" s="12"/>
    </row>
    <row r="32" spans="1:21" x14ac:dyDescent="0.3">
      <c r="A32" s="53">
        <f t="shared" si="4"/>
        <v>43522</v>
      </c>
      <c r="B32" s="19" t="s">
        <v>6</v>
      </c>
      <c r="C32" s="19"/>
      <c r="D32" s="13">
        <v>0.48000000000000004</v>
      </c>
      <c r="E32" s="18">
        <v>0</v>
      </c>
      <c r="F32" s="13">
        <v>0.84699999999999998</v>
      </c>
      <c r="G32" s="13">
        <v>0</v>
      </c>
      <c r="H32" s="13">
        <v>0.78700000000000003</v>
      </c>
      <c r="I32" s="13">
        <v>0</v>
      </c>
      <c r="J32" s="13">
        <v>3.4830000000000001</v>
      </c>
      <c r="K32" s="16">
        <f t="shared" si="0"/>
        <v>5.5969999999999995</v>
      </c>
      <c r="L32" s="17">
        <v>0.12</v>
      </c>
      <c r="M32" s="16">
        <f t="shared" si="1"/>
        <v>5.4769999999999994</v>
      </c>
      <c r="N32" s="13">
        <v>0.42299999999999999</v>
      </c>
      <c r="O32" s="13">
        <v>0</v>
      </c>
      <c r="P32" s="14">
        <f t="shared" si="2"/>
        <v>5.8999999999999995</v>
      </c>
      <c r="Q32" s="15">
        <v>0.57999999999999996</v>
      </c>
      <c r="R32" s="14">
        <f t="shared" si="3"/>
        <v>5.3199999999999994</v>
      </c>
      <c r="S32" s="13">
        <v>0.42299999999999999</v>
      </c>
      <c r="T32" s="54">
        <v>0</v>
      </c>
      <c r="U32" s="12"/>
    </row>
    <row r="33" spans="1:21" x14ac:dyDescent="0.3">
      <c r="A33" s="53">
        <f t="shared" si="4"/>
        <v>43523</v>
      </c>
      <c r="B33" s="19" t="s">
        <v>5</v>
      </c>
      <c r="C33" s="19"/>
      <c r="D33" s="13">
        <v>1.198</v>
      </c>
      <c r="E33" s="18">
        <v>0</v>
      </c>
      <c r="F33" s="13">
        <v>0.17399999999999999</v>
      </c>
      <c r="G33" s="13">
        <v>0</v>
      </c>
      <c r="H33" s="13">
        <v>0.17499999999999999</v>
      </c>
      <c r="I33" s="13">
        <v>0</v>
      </c>
      <c r="J33" s="13">
        <v>5.0570000000000004</v>
      </c>
      <c r="K33" s="16">
        <f t="shared" si="0"/>
        <v>6.6040000000000001</v>
      </c>
      <c r="L33" s="17">
        <v>0.121</v>
      </c>
      <c r="M33" s="16">
        <f t="shared" si="1"/>
        <v>6.4830000000000005</v>
      </c>
      <c r="N33" s="13">
        <v>0.42299999999999999</v>
      </c>
      <c r="O33" s="13">
        <v>0</v>
      </c>
      <c r="P33" s="14">
        <f t="shared" si="2"/>
        <v>6.9060000000000006</v>
      </c>
      <c r="Q33" s="15">
        <v>0.59</v>
      </c>
      <c r="R33" s="14">
        <f t="shared" si="3"/>
        <v>6.3160000000000007</v>
      </c>
      <c r="S33" s="13">
        <v>0.42299999999999999</v>
      </c>
      <c r="T33" s="54">
        <v>0</v>
      </c>
      <c r="U33" s="12"/>
    </row>
    <row r="34" spans="1:21" ht="15" thickBot="1" x14ac:dyDescent="0.35">
      <c r="A34" s="55">
        <f t="shared" si="4"/>
        <v>43524</v>
      </c>
      <c r="B34" s="56" t="s">
        <v>4</v>
      </c>
      <c r="C34" s="56"/>
      <c r="D34" s="65">
        <v>0.87999999999999989</v>
      </c>
      <c r="E34" s="66">
        <v>0</v>
      </c>
      <c r="F34" s="65">
        <v>0</v>
      </c>
      <c r="G34" s="65">
        <v>0</v>
      </c>
      <c r="H34" s="65">
        <v>0</v>
      </c>
      <c r="I34" s="65">
        <v>0</v>
      </c>
      <c r="J34" s="65">
        <v>4.97</v>
      </c>
      <c r="K34" s="67">
        <f t="shared" si="0"/>
        <v>5.85</v>
      </c>
      <c r="L34" s="64">
        <v>0.121</v>
      </c>
      <c r="M34" s="67">
        <f t="shared" si="1"/>
        <v>5.7289999999999992</v>
      </c>
      <c r="N34" s="65">
        <v>0.42299999999999999</v>
      </c>
      <c r="O34" s="65">
        <v>0</v>
      </c>
      <c r="P34" s="68">
        <f t="shared" si="2"/>
        <v>6.1519999999999992</v>
      </c>
      <c r="Q34" s="69">
        <v>0.56999999999999995</v>
      </c>
      <c r="R34" s="68">
        <f t="shared" si="3"/>
        <v>5.581999999999999</v>
      </c>
      <c r="S34" s="65">
        <v>0.42299999999999999</v>
      </c>
      <c r="T34" s="70">
        <v>0</v>
      </c>
      <c r="U34" s="12"/>
    </row>
    <row r="35" spans="1:21" ht="15.75" customHeight="1" thickBot="1" x14ac:dyDescent="0.35">
      <c r="A35" s="11"/>
      <c r="B35" s="10"/>
      <c r="C35" s="10" t="s">
        <v>3</v>
      </c>
      <c r="D35" s="71">
        <f t="shared" ref="D35:T35" si="5">SUM(D7:D34)</f>
        <v>19.106999999999996</v>
      </c>
      <c r="E35" s="72">
        <f t="shared" si="5"/>
        <v>0</v>
      </c>
      <c r="F35" s="72">
        <f t="shared" si="5"/>
        <v>9.5129999999999999</v>
      </c>
      <c r="G35" s="72">
        <f t="shared" si="5"/>
        <v>0</v>
      </c>
      <c r="H35" s="72">
        <f t="shared" si="5"/>
        <v>4.7229999999999999</v>
      </c>
      <c r="I35" s="72">
        <f t="shared" si="5"/>
        <v>0</v>
      </c>
      <c r="J35" s="73">
        <f t="shared" si="5"/>
        <v>73.010999999999996</v>
      </c>
      <c r="K35" s="74">
        <f t="shared" si="5"/>
        <v>106.35399999999998</v>
      </c>
      <c r="L35" s="72">
        <f t="shared" si="5"/>
        <v>1.7307000000000001</v>
      </c>
      <c r="M35" s="75">
        <f t="shared" si="5"/>
        <v>104.62330000000001</v>
      </c>
      <c r="N35" s="71">
        <f t="shared" si="5"/>
        <v>11.896000000000003</v>
      </c>
      <c r="O35" s="73">
        <f t="shared" si="5"/>
        <v>0</v>
      </c>
      <c r="P35" s="76">
        <f t="shared" si="5"/>
        <v>116.51930000000003</v>
      </c>
      <c r="Q35" s="77">
        <f t="shared" si="5"/>
        <v>17.059999999999999</v>
      </c>
      <c r="R35" s="78">
        <f t="shared" si="5"/>
        <v>99.459300000000013</v>
      </c>
      <c r="S35" s="78">
        <f t="shared" si="5"/>
        <v>11.896000000000003</v>
      </c>
      <c r="T35" s="79">
        <f t="shared" si="5"/>
        <v>0</v>
      </c>
      <c r="U35" s="9"/>
    </row>
    <row r="36" spans="1:21" ht="15" thickBot="1" x14ac:dyDescent="0.35"/>
    <row r="37" spans="1:21" ht="15" thickBot="1" x14ac:dyDescent="0.35">
      <c r="A37" t="s">
        <v>0</v>
      </c>
      <c r="B37" s="3"/>
      <c r="C37" s="3"/>
      <c r="D37" s="8">
        <f t="shared" ref="D37:K37" si="6">+D35/$P35</f>
        <v>0.16398141767072055</v>
      </c>
      <c r="E37" s="7">
        <f t="shared" si="6"/>
        <v>0</v>
      </c>
      <c r="F37" s="7">
        <f t="shared" si="6"/>
        <v>8.1643126932619728E-2</v>
      </c>
      <c r="G37" s="7">
        <f t="shared" si="6"/>
        <v>0</v>
      </c>
      <c r="H37" s="7">
        <f t="shared" si="6"/>
        <v>4.0534057447993585E-2</v>
      </c>
      <c r="I37" s="7">
        <f t="shared" si="6"/>
        <v>0</v>
      </c>
      <c r="J37" s="7">
        <f t="shared" si="6"/>
        <v>0.62660005681462194</v>
      </c>
      <c r="K37" s="7">
        <f t="shared" si="6"/>
        <v>0.91275865886595575</v>
      </c>
      <c r="L37" s="7"/>
      <c r="M37" s="7"/>
      <c r="N37" s="7">
        <f>+N35/$P35</f>
        <v>0.10209467444449116</v>
      </c>
      <c r="O37" s="7">
        <f>+O35/$P35</f>
        <v>0</v>
      </c>
      <c r="P37" s="6">
        <f>+P35/$P35</f>
        <v>1</v>
      </c>
      <c r="R37" s="5">
        <f>1-(T37+S37)</f>
        <v>0.88039328650010606</v>
      </c>
      <c r="T37" s="4">
        <f>+(T35+S35)/R35</f>
        <v>0.11960671349989394</v>
      </c>
    </row>
    <row r="38" spans="1:21" x14ac:dyDescent="0.3">
      <c r="A38" s="3"/>
      <c r="B38" s="3"/>
      <c r="C38" s="2"/>
      <c r="R38" t="s">
        <v>2</v>
      </c>
      <c r="T38" t="s">
        <v>1</v>
      </c>
    </row>
    <row r="39" spans="1:21" x14ac:dyDescent="0.3">
      <c r="K39" s="1"/>
      <c r="L39" s="1"/>
      <c r="M39" s="1"/>
    </row>
    <row r="41" spans="1:21" x14ac:dyDescent="0.3">
      <c r="O41" s="1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Becca Evans</cp:lastModifiedBy>
  <dcterms:created xsi:type="dcterms:W3CDTF">2019-03-01T22:41:36Z</dcterms:created>
  <dcterms:modified xsi:type="dcterms:W3CDTF">2019-03-15T18:40:50Z</dcterms:modified>
</cp:coreProperties>
</file>