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800" windowHeight="12120"/>
  </bookViews>
  <sheets>
    <sheet name="APR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1" l="1"/>
  <c r="S37" i="1"/>
  <c r="Q37" i="1"/>
  <c r="O37" i="1"/>
  <c r="N37" i="1"/>
  <c r="L37" i="1"/>
  <c r="J37" i="1"/>
  <c r="I37" i="1"/>
  <c r="H37" i="1"/>
  <c r="G37" i="1"/>
  <c r="F37" i="1"/>
  <c r="E37" i="1"/>
  <c r="D37" i="1"/>
  <c r="K36" i="1"/>
  <c r="M36" i="1" s="1"/>
  <c r="P36" i="1" s="1"/>
  <c r="R36" i="1" s="1"/>
  <c r="K35" i="1"/>
  <c r="M35" i="1" s="1"/>
  <c r="P35" i="1" s="1"/>
  <c r="R35" i="1" s="1"/>
  <c r="M34" i="1"/>
  <c r="P34" i="1" s="1"/>
  <c r="R34" i="1" s="1"/>
  <c r="K34" i="1"/>
  <c r="P33" i="1"/>
  <c r="R33" i="1" s="1"/>
  <c r="M33" i="1"/>
  <c r="K33" i="1"/>
  <c r="K32" i="1"/>
  <c r="M32" i="1" s="1"/>
  <c r="P32" i="1" s="1"/>
  <c r="R32" i="1" s="1"/>
  <c r="K31" i="1"/>
  <c r="M31" i="1" s="1"/>
  <c r="P31" i="1" s="1"/>
  <c r="R31" i="1" s="1"/>
  <c r="M30" i="1"/>
  <c r="P30" i="1" s="1"/>
  <c r="R30" i="1" s="1"/>
  <c r="K30" i="1"/>
  <c r="P29" i="1"/>
  <c r="R29" i="1" s="1"/>
  <c r="M29" i="1"/>
  <c r="K29" i="1"/>
  <c r="K28" i="1"/>
  <c r="M28" i="1" s="1"/>
  <c r="P28" i="1" s="1"/>
  <c r="R28" i="1" s="1"/>
  <c r="K27" i="1"/>
  <c r="M27" i="1" s="1"/>
  <c r="P27" i="1" s="1"/>
  <c r="R27" i="1" s="1"/>
  <c r="M26" i="1"/>
  <c r="P26" i="1" s="1"/>
  <c r="R26" i="1" s="1"/>
  <c r="K26" i="1"/>
  <c r="P25" i="1"/>
  <c r="R25" i="1" s="1"/>
  <c r="M25" i="1"/>
  <c r="K25" i="1"/>
  <c r="K24" i="1"/>
  <c r="M24" i="1" s="1"/>
  <c r="P24" i="1" s="1"/>
  <c r="R24" i="1" s="1"/>
  <c r="K23" i="1"/>
  <c r="M23" i="1" s="1"/>
  <c r="P23" i="1" s="1"/>
  <c r="R23" i="1" s="1"/>
  <c r="M22" i="1"/>
  <c r="P22" i="1" s="1"/>
  <c r="R22" i="1" s="1"/>
  <c r="K22" i="1"/>
  <c r="P21" i="1"/>
  <c r="R21" i="1" s="1"/>
  <c r="M21" i="1"/>
  <c r="K21" i="1"/>
  <c r="K20" i="1"/>
  <c r="M20" i="1" s="1"/>
  <c r="P20" i="1" s="1"/>
  <c r="R20" i="1" s="1"/>
  <c r="K19" i="1"/>
  <c r="M19" i="1" s="1"/>
  <c r="P19" i="1" s="1"/>
  <c r="R19" i="1" s="1"/>
  <c r="M18" i="1"/>
  <c r="P18" i="1" s="1"/>
  <c r="R18" i="1" s="1"/>
  <c r="K18" i="1"/>
  <c r="P17" i="1"/>
  <c r="R17" i="1" s="1"/>
  <c r="M17" i="1"/>
  <c r="K17" i="1"/>
  <c r="K16" i="1"/>
  <c r="M16" i="1" s="1"/>
  <c r="P16" i="1" s="1"/>
  <c r="R16" i="1" s="1"/>
  <c r="K15" i="1"/>
  <c r="M15" i="1" s="1"/>
  <c r="P15" i="1" s="1"/>
  <c r="R15" i="1" s="1"/>
  <c r="M14" i="1"/>
  <c r="P14" i="1" s="1"/>
  <c r="R14" i="1" s="1"/>
  <c r="K14" i="1"/>
  <c r="P13" i="1"/>
  <c r="R13" i="1" s="1"/>
  <c r="M13" i="1"/>
  <c r="K13" i="1"/>
  <c r="K12" i="1"/>
  <c r="M12" i="1" s="1"/>
  <c r="P12" i="1" s="1"/>
  <c r="R12" i="1" s="1"/>
  <c r="K11" i="1"/>
  <c r="M11" i="1" s="1"/>
  <c r="P11" i="1" s="1"/>
  <c r="R11" i="1" s="1"/>
  <c r="M10" i="1"/>
  <c r="P10" i="1" s="1"/>
  <c r="R10" i="1" s="1"/>
  <c r="K10" i="1"/>
  <c r="P9" i="1"/>
  <c r="R9" i="1" s="1"/>
  <c r="M9" i="1"/>
  <c r="K9" i="1"/>
  <c r="K8" i="1"/>
  <c r="M8" i="1" s="1"/>
  <c r="P8" i="1" s="1"/>
  <c r="R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K7" i="1"/>
  <c r="M7" i="1" s="1"/>
  <c r="M37" i="1" l="1"/>
  <c r="P7" i="1"/>
  <c r="K37" i="1"/>
  <c r="K39" i="1" l="1"/>
  <c r="P37" i="1"/>
  <c r="R7" i="1"/>
  <c r="R37" i="1" s="1"/>
  <c r="T39" i="1" s="1"/>
  <c r="R39" i="1" s="1"/>
  <c r="P39" i="1" l="1"/>
  <c r="J39" i="1"/>
  <c r="F39" i="1"/>
  <c r="E39" i="1"/>
  <c r="N39" i="1"/>
  <c r="I39" i="1"/>
  <c r="O39" i="1"/>
  <c r="D39" i="1"/>
  <c r="G39" i="1"/>
  <c r="H39" i="1"/>
</calcChain>
</file>

<file path=xl/sharedStrings.xml><?xml version="1.0" encoding="utf-8"?>
<sst xmlns="http://schemas.openxmlformats.org/spreadsheetml/2006/main" count="68" uniqueCount="39">
  <si>
    <t>ECCV WATER OPERATIONS ACCOUNTING</t>
  </si>
  <si>
    <t>Daily Production</t>
  </si>
  <si>
    <t>Month</t>
  </si>
  <si>
    <t>APR</t>
  </si>
  <si>
    <t>Water In From Wise</t>
  </si>
  <si>
    <t>ACWWA - Western</t>
  </si>
  <si>
    <t>Zone 1 Arap</t>
  </si>
  <si>
    <t>Zone 1 Lar</t>
  </si>
  <si>
    <t>Zone 2 Arap</t>
  </si>
  <si>
    <t>Zone 2 Lar</t>
  </si>
  <si>
    <t>Northern Plant Pumping</t>
  </si>
  <si>
    <t>Total Potable  Produced</t>
  </si>
  <si>
    <t>ASR</t>
  </si>
  <si>
    <t>NET Potable  Produced</t>
  </si>
  <si>
    <t>Purchased from Denver</t>
  </si>
  <si>
    <t>ALL USERS Total Daily Production</t>
  </si>
  <si>
    <t>TOTAL MG Delivered to ACWWA</t>
  </si>
  <si>
    <t>Net ECCV Only Total Daily Production</t>
  </si>
  <si>
    <t>Date</t>
  </si>
  <si>
    <t>Day</t>
  </si>
  <si>
    <t>Zone 2 Conn</t>
  </si>
  <si>
    <t>Wells</t>
  </si>
  <si>
    <t>HSPS</t>
  </si>
  <si>
    <t>by ECCV</t>
  </si>
  <si>
    <t>A-7</t>
  </si>
  <si>
    <t xml:space="preserve"> </t>
  </si>
  <si>
    <t>West</t>
  </si>
  <si>
    <t>North</t>
  </si>
  <si>
    <t>Mon</t>
  </si>
  <si>
    <t>Tue</t>
  </si>
  <si>
    <t>Wed</t>
  </si>
  <si>
    <t>Thu</t>
  </si>
  <si>
    <t>Fri</t>
  </si>
  <si>
    <t>Sat</t>
  </si>
  <si>
    <t>Sun</t>
  </si>
  <si>
    <t>MONTHLY TOTALS</t>
  </si>
  <si>
    <t>ALL UNITS OF MG</t>
  </si>
  <si>
    <t>exclusive of Denver</t>
  </si>
  <si>
    <t>Denver % of ECCV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</si>
</sst>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"/>
    <numFmt numFmtId="165" formatCode="#,##0.000_);\(#,##0.0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116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/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0" borderId="9" xfId="0" applyBorder="1"/>
    <xf numFmtId="0" fontId="0" fillId="0" borderId="9" xfId="0" applyFill="1" applyBorder="1"/>
    <xf numFmtId="0" fontId="0" fillId="0" borderId="10" xfId="0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3" borderId="11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0" fillId="6" borderId="14" xfId="0" applyFill="1" applyBorder="1" applyAlignment="1">
      <alignment horizontal="center" wrapText="1"/>
    </xf>
    <xf numFmtId="0" fontId="0" fillId="6" borderId="15" xfId="0" applyFill="1" applyBorder="1" applyAlignment="1">
      <alignment horizontal="center" wrapText="1"/>
    </xf>
    <xf numFmtId="0" fontId="4" fillId="7" borderId="16" xfId="0" applyFont="1" applyFill="1" applyBorder="1" applyAlignment="1">
      <alignment horizontal="center" wrapText="1"/>
    </xf>
    <xf numFmtId="0" fontId="0" fillId="8" borderId="3" xfId="0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4" fillId="7" borderId="22" xfId="0" applyFont="1" applyFill="1" applyBorder="1" applyAlignment="1">
      <alignment horizontal="center" wrapText="1"/>
    </xf>
    <xf numFmtId="0" fontId="0" fillId="8" borderId="0" xfId="0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14" fontId="0" fillId="0" borderId="14" xfId="0" applyNumberFormat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23" xfId="0" applyBorder="1" applyAlignment="1">
      <alignment horizontal="center"/>
    </xf>
    <xf numFmtId="164" fontId="8" fillId="3" borderId="23" xfId="3" applyNumberFormat="1" applyFont="1" applyFill="1" applyBorder="1" applyProtection="1">
      <protection locked="0"/>
    </xf>
    <xf numFmtId="164" fontId="8" fillId="8" borderId="23" xfId="3" applyNumberFormat="1" applyFont="1" applyFill="1" applyBorder="1" applyProtection="1">
      <protection locked="0"/>
    </xf>
    <xf numFmtId="164" fontId="0" fillId="10" borderId="23" xfId="0" applyNumberFormat="1" applyFill="1" applyBorder="1" applyAlignment="1">
      <alignment horizontal="right"/>
    </xf>
    <xf numFmtId="164" fontId="3" fillId="4" borderId="23" xfId="0" applyNumberFormat="1" applyFont="1" applyFill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165" fontId="0" fillId="8" borderId="23" xfId="1" applyNumberFormat="1" applyFont="1" applyFill="1" applyBorder="1" applyProtection="1">
      <protection locked="0"/>
    </xf>
    <xf numFmtId="164" fontId="8" fillId="3" borderId="12" xfId="3" applyNumberFormat="1" applyFont="1" applyFill="1" applyBorder="1" applyProtection="1">
      <protection locked="0"/>
    </xf>
    <xf numFmtId="164" fontId="8" fillId="0" borderId="0" xfId="3" applyNumberFormat="1" applyFont="1" applyFill="1" applyBorder="1" applyProtection="1">
      <protection locked="0"/>
    </xf>
    <xf numFmtId="14" fontId="0" fillId="0" borderId="24" xfId="0" applyNumberFormat="1" applyBorder="1" applyAlignment="1">
      <alignment horizontal="right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164" fontId="8" fillId="3" borderId="26" xfId="3" applyNumberFormat="1" applyFont="1" applyFill="1" applyBorder="1" applyProtection="1">
      <protection locked="0"/>
    </xf>
    <xf numFmtId="164" fontId="8" fillId="8" borderId="26" xfId="3" applyNumberFormat="1" applyFont="1" applyFill="1" applyBorder="1" applyProtection="1">
      <protection locked="0"/>
    </xf>
    <xf numFmtId="164" fontId="0" fillId="10" borderId="26" xfId="0" applyNumberFormat="1" applyFill="1" applyBorder="1" applyAlignment="1">
      <alignment horizontal="right"/>
    </xf>
    <xf numFmtId="164" fontId="3" fillId="4" borderId="26" xfId="0" applyNumberFormat="1" applyFont="1" applyFill="1" applyBorder="1" applyAlignment="1">
      <alignment horizontal="right"/>
    </xf>
    <xf numFmtId="164" fontId="0" fillId="0" borderId="26" xfId="0" applyNumberFormat="1" applyBorder="1" applyAlignment="1">
      <alignment horizontal="right"/>
    </xf>
    <xf numFmtId="165" fontId="0" fillId="8" borderId="26" xfId="1" applyNumberFormat="1" applyFont="1" applyFill="1" applyBorder="1" applyProtection="1">
      <protection locked="0"/>
    </xf>
    <xf numFmtId="164" fontId="8" fillId="3" borderId="27" xfId="3" applyNumberFormat="1" applyFont="1" applyFill="1" applyBorder="1" applyProtection="1">
      <protection locked="0"/>
    </xf>
    <xf numFmtId="14" fontId="0" fillId="0" borderId="28" xfId="0" applyNumberFormat="1" applyBorder="1" applyAlignment="1">
      <alignment horizontal="right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center"/>
    </xf>
    <xf numFmtId="164" fontId="8" fillId="3" borderId="29" xfId="3" applyNumberFormat="1" applyFont="1" applyFill="1" applyBorder="1" applyProtection="1">
      <protection locked="0"/>
    </xf>
    <xf numFmtId="164" fontId="8" fillId="8" borderId="29" xfId="3" applyNumberFormat="1" applyFont="1" applyFill="1" applyBorder="1" applyProtection="1">
      <protection locked="0"/>
    </xf>
    <xf numFmtId="164" fontId="0" fillId="10" borderId="29" xfId="0" applyNumberFormat="1" applyFill="1" applyBorder="1" applyAlignment="1">
      <alignment horizontal="right"/>
    </xf>
    <xf numFmtId="164" fontId="3" fillId="4" borderId="29" xfId="0" applyNumberFormat="1" applyFont="1" applyFill="1" applyBorder="1" applyAlignment="1">
      <alignment horizontal="right"/>
    </xf>
    <xf numFmtId="164" fontId="0" fillId="0" borderId="29" xfId="0" applyNumberFormat="1" applyBorder="1" applyAlignment="1">
      <alignment horizontal="right"/>
    </xf>
    <xf numFmtId="165" fontId="0" fillId="8" borderId="29" xfId="1" applyNumberFormat="1" applyFont="1" applyFill="1" applyBorder="1" applyProtection="1">
      <protection locked="0"/>
    </xf>
    <xf numFmtId="164" fontId="8" fillId="3" borderId="19" xfId="3" applyNumberFormat="1" applyFont="1" applyFill="1" applyBorder="1" applyProtection="1">
      <protection locked="0"/>
    </xf>
    <xf numFmtId="14" fontId="0" fillId="0" borderId="30" xfId="0" applyNumberFormat="1" applyBorder="1" applyAlignment="1">
      <alignment horizontal="right"/>
    </xf>
    <xf numFmtId="0" fontId="0" fillId="0" borderId="31" xfId="0" applyBorder="1" applyAlignment="1">
      <alignment horizontal="center"/>
    </xf>
    <xf numFmtId="164" fontId="8" fillId="3" borderId="31" xfId="3" applyNumberFormat="1" applyFont="1" applyFill="1" applyBorder="1" applyProtection="1">
      <protection locked="0"/>
    </xf>
    <xf numFmtId="164" fontId="8" fillId="8" borderId="31" xfId="3" applyNumberFormat="1" applyFont="1" applyFill="1" applyBorder="1" applyProtection="1">
      <protection locked="0"/>
    </xf>
    <xf numFmtId="164" fontId="0" fillId="10" borderId="31" xfId="0" applyNumberFormat="1" applyFill="1" applyBorder="1" applyAlignment="1">
      <alignment horizontal="right"/>
    </xf>
    <xf numFmtId="164" fontId="3" fillId="4" borderId="31" xfId="0" applyNumberFormat="1" applyFont="1" applyFill="1" applyBorder="1" applyAlignment="1">
      <alignment horizontal="right"/>
    </xf>
    <xf numFmtId="164" fontId="0" fillId="0" borderId="31" xfId="0" applyNumberFormat="1" applyBorder="1" applyAlignment="1">
      <alignment horizontal="right"/>
    </xf>
    <xf numFmtId="165" fontId="0" fillId="8" borderId="31" xfId="1" applyNumberFormat="1" applyFont="1" applyFill="1" applyBorder="1" applyProtection="1">
      <protection locked="0"/>
    </xf>
    <xf numFmtId="164" fontId="8" fillId="3" borderId="32" xfId="3" applyNumberFormat="1" applyFont="1" applyFill="1" applyBorder="1" applyProtection="1">
      <protection locked="0"/>
    </xf>
    <xf numFmtId="14" fontId="0" fillId="0" borderId="33" xfId="0" applyNumberFormat="1" applyBorder="1" applyAlignment="1">
      <alignment horizontal="right"/>
    </xf>
    <xf numFmtId="0" fontId="0" fillId="0" borderId="34" xfId="0" applyBorder="1" applyAlignment="1">
      <alignment horizontal="center"/>
    </xf>
    <xf numFmtId="164" fontId="8" fillId="3" borderId="34" xfId="3" applyNumberFormat="1" applyFont="1" applyFill="1" applyBorder="1" applyProtection="1">
      <protection locked="0"/>
    </xf>
    <xf numFmtId="164" fontId="8" fillId="8" borderId="34" xfId="3" applyNumberFormat="1" applyFont="1" applyFill="1" applyBorder="1" applyProtection="1">
      <protection locked="0"/>
    </xf>
    <xf numFmtId="164" fontId="0" fillId="10" borderId="34" xfId="0" applyNumberFormat="1" applyFill="1" applyBorder="1" applyAlignment="1">
      <alignment horizontal="right"/>
    </xf>
    <xf numFmtId="164" fontId="3" fillId="4" borderId="34" xfId="0" applyNumberFormat="1" applyFont="1" applyFill="1" applyBorder="1" applyAlignment="1">
      <alignment horizontal="right"/>
    </xf>
    <xf numFmtId="164" fontId="0" fillId="0" borderId="34" xfId="0" applyNumberFormat="1" applyBorder="1" applyAlignment="1">
      <alignment horizontal="right"/>
    </xf>
    <xf numFmtId="165" fontId="0" fillId="8" borderId="34" xfId="1" applyNumberFormat="1" applyFont="1" applyFill="1" applyBorder="1" applyProtection="1">
      <protection locked="0"/>
    </xf>
    <xf numFmtId="0" fontId="4" fillId="11" borderId="5" xfId="0" applyFont="1" applyFill="1" applyBorder="1" applyAlignment="1">
      <alignment horizontal="center"/>
    </xf>
    <xf numFmtId="14" fontId="4" fillId="11" borderId="6" xfId="0" applyNumberFormat="1" applyFont="1" applyFill="1" applyBorder="1" applyAlignment="1">
      <alignment horizontal="right"/>
    </xf>
    <xf numFmtId="164" fontId="8" fillId="12" borderId="35" xfId="0" applyNumberFormat="1" applyFont="1" applyFill="1" applyBorder="1"/>
    <xf numFmtId="164" fontId="8" fillId="12" borderId="36" xfId="0" applyNumberFormat="1" applyFont="1" applyFill="1" applyBorder="1"/>
    <xf numFmtId="164" fontId="8" fillId="12" borderId="37" xfId="0" applyNumberFormat="1" applyFont="1" applyFill="1" applyBorder="1"/>
    <xf numFmtId="164" fontId="8" fillId="12" borderId="38" xfId="0" applyNumberFormat="1" applyFont="1" applyFill="1" applyBorder="1"/>
    <xf numFmtId="164" fontId="8" fillId="12" borderId="6" xfId="0" applyNumberFormat="1" applyFont="1" applyFill="1" applyBorder="1"/>
    <xf numFmtId="164" fontId="8" fillId="9" borderId="39" xfId="0" applyNumberFormat="1" applyFont="1" applyFill="1" applyBorder="1" applyProtection="1"/>
    <xf numFmtId="164" fontId="0" fillId="12" borderId="6" xfId="1" applyNumberFormat="1" applyFont="1" applyFill="1" applyBorder="1"/>
    <xf numFmtId="164" fontId="8" fillId="12" borderId="39" xfId="0" applyNumberFormat="1" applyFont="1" applyFill="1" applyBorder="1" applyProtection="1"/>
    <xf numFmtId="164" fontId="8" fillId="12" borderId="39" xfId="0" applyNumberFormat="1" applyFont="1" applyFill="1" applyBorder="1"/>
    <xf numFmtId="164" fontId="8" fillId="12" borderId="7" xfId="0" applyNumberFormat="1" applyFont="1" applyFill="1" applyBorder="1"/>
    <xf numFmtId="164" fontId="8" fillId="0" borderId="0" xfId="0" applyNumberFormat="1" applyFont="1" applyFill="1" applyBorder="1"/>
    <xf numFmtId="10" fontId="0" fillId="7" borderId="40" xfId="2" applyNumberFormat="1" applyFont="1" applyFill="1" applyBorder="1"/>
    <xf numFmtId="10" fontId="0" fillId="7" borderId="41" xfId="2" applyNumberFormat="1" applyFont="1" applyFill="1" applyBorder="1"/>
    <xf numFmtId="10" fontId="0" fillId="7" borderId="42" xfId="2" applyNumberFormat="1" applyFont="1" applyFill="1" applyBorder="1"/>
    <xf numFmtId="10" fontId="0" fillId="9" borderId="0" xfId="2" applyNumberFormat="1" applyFont="1" applyFill="1" applyBorder="1"/>
    <xf numFmtId="10" fontId="0" fillId="0" borderId="0" xfId="2" applyNumberFormat="1" applyFont="1" applyFill="1" applyBorder="1"/>
    <xf numFmtId="0" fontId="0" fillId="0" borderId="0" xfId="0" applyBorder="1" applyAlignment="1">
      <alignment horizontal="right"/>
    </xf>
    <xf numFmtId="0" fontId="0" fillId="0" borderId="0" xfId="0" applyBorder="1"/>
    <xf numFmtId="10" fontId="0" fillId="0" borderId="0" xfId="0" applyNumberFormat="1"/>
  </cellXfs>
  <cellStyles count="4">
    <cellStyle name="Comma" xfId="1" builtinId="3"/>
    <cellStyle name="Input" xfId="3" builtinId="20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zoomScale="87" zoomScaleNormal="87" workbookViewId="0">
      <selection activeCell="W14" sqref="W14"/>
    </sheetView>
  </sheetViews>
  <sheetFormatPr defaultRowHeight="15" x14ac:dyDescent="0.25"/>
  <cols>
    <col min="1" max="1" width="11.28515625" bestFit="1" customWidth="1"/>
    <col min="3" max="3" width="9.28515625" bestFit="1" customWidth="1"/>
    <col min="4" max="4" width="13.42578125" customWidth="1"/>
    <col min="5" max="5" width="10.28515625" customWidth="1"/>
    <col min="6" max="7" width="9.28515625" customWidth="1"/>
    <col min="8" max="10" width="9.28515625" bestFit="1" customWidth="1"/>
    <col min="11" max="11" width="11" customWidth="1"/>
    <col min="12" max="12" width="8.42578125" customWidth="1"/>
    <col min="13" max="13" width="11" customWidth="1"/>
    <col min="14" max="15" width="9.28515625" bestFit="1" customWidth="1"/>
    <col min="16" max="16" width="10.7109375" customWidth="1"/>
    <col min="17" max="17" width="10.42578125" customWidth="1"/>
    <col min="18" max="18" width="11.85546875" customWidth="1"/>
    <col min="19" max="20" width="9.28515625" bestFit="1" customWidth="1"/>
    <col min="21" max="21" width="14.42578125" style="5" customWidth="1"/>
  </cols>
  <sheetData>
    <row r="1" spans="1:21" x14ac:dyDescent="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1" ht="27" thickBot="1" x14ac:dyDescent="0.3">
      <c r="A2" s="6"/>
      <c r="B2" s="7"/>
      <c r="C2" s="7"/>
      <c r="D2" s="7"/>
      <c r="E2" s="7"/>
      <c r="F2" s="7"/>
      <c r="G2" s="7"/>
      <c r="H2" s="7"/>
      <c r="I2" s="8"/>
      <c r="J2" s="4"/>
      <c r="K2" s="9"/>
      <c r="L2" s="9"/>
      <c r="M2" s="9"/>
      <c r="N2" s="9"/>
      <c r="O2" s="9"/>
      <c r="P2" s="9"/>
      <c r="Q2" s="9"/>
      <c r="R2" s="9"/>
      <c r="S2" s="9"/>
      <c r="T2" s="4"/>
      <c r="U2"/>
    </row>
    <row r="3" spans="1:21" ht="27" thickBot="1" x14ac:dyDescent="0.3">
      <c r="A3" s="10"/>
      <c r="B3" s="11"/>
      <c r="C3" s="11"/>
      <c r="D3" s="12">
        <v>2019</v>
      </c>
      <c r="E3" s="12"/>
      <c r="F3" s="12"/>
      <c r="G3" s="12"/>
      <c r="H3" s="12"/>
      <c r="I3" s="13"/>
      <c r="J3" s="4"/>
      <c r="K3" s="9"/>
      <c r="L3" s="9"/>
      <c r="M3" s="9"/>
      <c r="N3" s="9"/>
      <c r="O3" s="9"/>
      <c r="P3" s="9"/>
      <c r="Q3" s="9"/>
      <c r="R3" s="9"/>
      <c r="S3" s="9"/>
      <c r="T3" s="4"/>
    </row>
    <row r="4" spans="1:21" ht="16.5" customHeight="1" thickBot="1" x14ac:dyDescent="0.3">
      <c r="A4" s="14"/>
      <c r="B4" s="15"/>
      <c r="C4" s="16"/>
      <c r="D4" s="17" t="s">
        <v>1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9"/>
      <c r="P4" s="20"/>
      <c r="Q4" s="20"/>
      <c r="R4" s="20"/>
      <c r="S4" s="21"/>
      <c r="T4" s="22"/>
      <c r="U4"/>
    </row>
    <row r="5" spans="1:21" ht="58.5" customHeight="1" thickBot="1" x14ac:dyDescent="0.45">
      <c r="A5" s="23" t="s">
        <v>2</v>
      </c>
      <c r="B5" s="24" t="s">
        <v>3</v>
      </c>
      <c r="C5" s="25"/>
      <c r="D5" s="26" t="s">
        <v>4</v>
      </c>
      <c r="E5" s="26" t="s">
        <v>5</v>
      </c>
      <c r="F5" s="27" t="s">
        <v>6</v>
      </c>
      <c r="G5" s="27" t="s">
        <v>7</v>
      </c>
      <c r="H5" s="27" t="s">
        <v>8</v>
      </c>
      <c r="I5" s="27" t="s">
        <v>9</v>
      </c>
      <c r="J5" s="28" t="s">
        <v>10</v>
      </c>
      <c r="K5" s="29" t="s">
        <v>11</v>
      </c>
      <c r="L5" s="30" t="s">
        <v>12</v>
      </c>
      <c r="M5" s="29" t="s">
        <v>13</v>
      </c>
      <c r="N5" s="31" t="s">
        <v>14</v>
      </c>
      <c r="O5" s="32"/>
      <c r="P5" s="33" t="s">
        <v>15</v>
      </c>
      <c r="Q5" s="34" t="s">
        <v>16</v>
      </c>
      <c r="R5" s="35" t="s">
        <v>17</v>
      </c>
      <c r="S5" s="31" t="s">
        <v>14</v>
      </c>
      <c r="T5" s="32"/>
    </row>
    <row r="6" spans="1:21" ht="15.75" customHeight="1" thickBot="1" x14ac:dyDescent="0.3">
      <c r="A6" s="36" t="s">
        <v>18</v>
      </c>
      <c r="B6" s="37" t="s">
        <v>19</v>
      </c>
      <c r="C6" s="37"/>
      <c r="D6" s="38" t="s">
        <v>20</v>
      </c>
      <c r="E6" s="38"/>
      <c r="F6" s="38" t="s">
        <v>21</v>
      </c>
      <c r="G6" s="38" t="s">
        <v>21</v>
      </c>
      <c r="H6" s="38" t="s">
        <v>21</v>
      </c>
      <c r="I6" s="38" t="s">
        <v>21</v>
      </c>
      <c r="J6" s="39" t="s">
        <v>22</v>
      </c>
      <c r="K6" s="40" t="s">
        <v>23</v>
      </c>
      <c r="L6" s="39" t="s">
        <v>24</v>
      </c>
      <c r="M6" s="39" t="s">
        <v>25</v>
      </c>
      <c r="N6" s="41" t="s">
        <v>26</v>
      </c>
      <c r="O6" s="42" t="s">
        <v>27</v>
      </c>
      <c r="P6" s="43"/>
      <c r="Q6" s="44"/>
      <c r="R6" s="45"/>
      <c r="S6" s="41" t="s">
        <v>26</v>
      </c>
      <c r="T6" s="42" t="s">
        <v>27</v>
      </c>
      <c r="U6" s="46"/>
    </row>
    <row r="7" spans="1:21" x14ac:dyDescent="0.25">
      <c r="A7" s="47">
        <v>43556</v>
      </c>
      <c r="B7" s="48" t="s">
        <v>28</v>
      </c>
      <c r="C7" s="49"/>
      <c r="D7" s="50">
        <v>1.323</v>
      </c>
      <c r="E7" s="51">
        <v>0</v>
      </c>
      <c r="F7" s="50">
        <v>0</v>
      </c>
      <c r="G7" s="50">
        <v>0</v>
      </c>
      <c r="H7" s="50">
        <v>0</v>
      </c>
      <c r="I7" s="50">
        <v>0</v>
      </c>
      <c r="J7" s="50">
        <v>3.2730000000000001</v>
      </c>
      <c r="K7" s="52">
        <f t="shared" ref="K7:K36" si="0">SUM(D7:J7)</f>
        <v>4.5960000000000001</v>
      </c>
      <c r="L7" s="53">
        <v>3.5999999999999997E-2</v>
      </c>
      <c r="M7" s="52">
        <f t="shared" ref="M7:M36" si="1">+K7-L7</f>
        <v>4.5600000000000005</v>
      </c>
      <c r="N7" s="50">
        <v>0.41299999999999998</v>
      </c>
      <c r="O7" s="50">
        <v>0</v>
      </c>
      <c r="P7" s="54">
        <f t="shared" ref="P7:P36" si="2">SUM(M7:O7)</f>
        <v>4.9730000000000008</v>
      </c>
      <c r="Q7" s="55">
        <v>0.61</v>
      </c>
      <c r="R7" s="54">
        <f t="shared" ref="R7:R36" si="3">+P7-Q7</f>
        <v>4.3630000000000004</v>
      </c>
      <c r="S7" s="50">
        <v>0.41299999999999998</v>
      </c>
      <c r="T7" s="56">
        <v>0</v>
      </c>
      <c r="U7" s="57"/>
    </row>
    <row r="8" spans="1:21" x14ac:dyDescent="0.25">
      <c r="A8" s="58">
        <f>1+A7</f>
        <v>43557</v>
      </c>
      <c r="B8" s="59" t="s">
        <v>29</v>
      </c>
      <c r="C8" s="60"/>
      <c r="D8" s="61">
        <v>1.095</v>
      </c>
      <c r="E8" s="62">
        <v>0</v>
      </c>
      <c r="F8" s="61">
        <v>0</v>
      </c>
      <c r="G8" s="61">
        <v>0</v>
      </c>
      <c r="H8" s="61">
        <v>0</v>
      </c>
      <c r="I8" s="61">
        <v>0</v>
      </c>
      <c r="J8" s="61">
        <v>5.04</v>
      </c>
      <c r="K8" s="63">
        <f t="shared" si="0"/>
        <v>6.1349999999999998</v>
      </c>
      <c r="L8" s="64">
        <v>0</v>
      </c>
      <c r="M8" s="63">
        <f t="shared" si="1"/>
        <v>6.1349999999999998</v>
      </c>
      <c r="N8" s="61">
        <v>0.41299999999999998</v>
      </c>
      <c r="O8" s="61">
        <v>0</v>
      </c>
      <c r="P8" s="65">
        <f t="shared" si="2"/>
        <v>6.548</v>
      </c>
      <c r="Q8" s="66">
        <v>0.61</v>
      </c>
      <c r="R8" s="65">
        <f t="shared" si="3"/>
        <v>5.9379999999999997</v>
      </c>
      <c r="S8" s="61">
        <v>0.41299999999999998</v>
      </c>
      <c r="T8" s="67">
        <v>0</v>
      </c>
      <c r="U8" s="57"/>
    </row>
    <row r="9" spans="1:21" x14ac:dyDescent="0.25">
      <c r="A9" s="58">
        <f t="shared" ref="A9:A36" si="4">1+A8</f>
        <v>43558</v>
      </c>
      <c r="B9" s="59" t="s">
        <v>30</v>
      </c>
      <c r="C9" s="60"/>
      <c r="D9" s="61">
        <v>1.1140000000000001</v>
      </c>
      <c r="E9" s="62">
        <v>0</v>
      </c>
      <c r="F9" s="61">
        <v>0</v>
      </c>
      <c r="G9" s="61">
        <v>0</v>
      </c>
      <c r="H9" s="61">
        <v>0</v>
      </c>
      <c r="I9" s="61">
        <v>0</v>
      </c>
      <c r="J9" s="61">
        <v>6.4359999999999999</v>
      </c>
      <c r="K9" s="63">
        <f t="shared" si="0"/>
        <v>7.55</v>
      </c>
      <c r="L9" s="64">
        <v>0</v>
      </c>
      <c r="M9" s="63">
        <f t="shared" si="1"/>
        <v>7.55</v>
      </c>
      <c r="N9" s="61">
        <v>0.41299999999999998</v>
      </c>
      <c r="O9" s="61">
        <v>0</v>
      </c>
      <c r="P9" s="65">
        <f t="shared" si="2"/>
        <v>7.9630000000000001</v>
      </c>
      <c r="Q9" s="66">
        <v>0.61</v>
      </c>
      <c r="R9" s="65">
        <f t="shared" si="3"/>
        <v>7.3529999999999998</v>
      </c>
      <c r="S9" s="61">
        <v>0.41299999999999998</v>
      </c>
      <c r="T9" s="67">
        <v>0</v>
      </c>
      <c r="U9" s="57"/>
    </row>
    <row r="10" spans="1:21" x14ac:dyDescent="0.25">
      <c r="A10" s="58">
        <f t="shared" si="4"/>
        <v>43559</v>
      </c>
      <c r="B10" s="59" t="s">
        <v>31</v>
      </c>
      <c r="C10" s="60"/>
      <c r="D10" s="61">
        <v>1.117</v>
      </c>
      <c r="E10" s="62">
        <v>0</v>
      </c>
      <c r="F10" s="61">
        <v>0</v>
      </c>
      <c r="G10" s="61">
        <v>0</v>
      </c>
      <c r="H10" s="61">
        <v>0</v>
      </c>
      <c r="I10" s="61">
        <v>0</v>
      </c>
      <c r="J10" s="61">
        <v>7.1859999999999999</v>
      </c>
      <c r="K10" s="63">
        <f t="shared" si="0"/>
        <v>8.3030000000000008</v>
      </c>
      <c r="L10" s="64">
        <v>0</v>
      </c>
      <c r="M10" s="63">
        <f t="shared" si="1"/>
        <v>8.3030000000000008</v>
      </c>
      <c r="N10" s="61">
        <v>0.41199999999999998</v>
      </c>
      <c r="O10" s="61">
        <v>0</v>
      </c>
      <c r="P10" s="65">
        <f t="shared" si="2"/>
        <v>8.7150000000000016</v>
      </c>
      <c r="Q10" s="66">
        <v>0.62</v>
      </c>
      <c r="R10" s="65">
        <f t="shared" si="3"/>
        <v>8.0950000000000024</v>
      </c>
      <c r="S10" s="61">
        <v>0.41199999999999998</v>
      </c>
      <c r="T10" s="67">
        <v>0</v>
      </c>
      <c r="U10" s="57"/>
    </row>
    <row r="11" spans="1:21" x14ac:dyDescent="0.25">
      <c r="A11" s="58">
        <f t="shared" si="4"/>
        <v>43560</v>
      </c>
      <c r="B11" s="59" t="s">
        <v>32</v>
      </c>
      <c r="C11" s="60"/>
      <c r="D11" s="61">
        <v>1.1060000000000001</v>
      </c>
      <c r="E11" s="62">
        <v>0</v>
      </c>
      <c r="F11" s="61">
        <v>0</v>
      </c>
      <c r="G11" s="61">
        <v>0</v>
      </c>
      <c r="H11" s="61">
        <v>0</v>
      </c>
      <c r="I11" s="61">
        <v>0</v>
      </c>
      <c r="J11" s="61">
        <v>3.1080000000000001</v>
      </c>
      <c r="K11" s="63">
        <f t="shared" si="0"/>
        <v>4.2140000000000004</v>
      </c>
      <c r="L11" s="64">
        <v>0</v>
      </c>
      <c r="M11" s="63">
        <f t="shared" si="1"/>
        <v>4.2140000000000004</v>
      </c>
      <c r="N11" s="61">
        <v>0</v>
      </c>
      <c r="O11" s="61">
        <v>0</v>
      </c>
      <c r="P11" s="65">
        <f t="shared" si="2"/>
        <v>4.2140000000000004</v>
      </c>
      <c r="Q11" s="66">
        <v>0.64</v>
      </c>
      <c r="R11" s="65">
        <f t="shared" si="3"/>
        <v>3.5740000000000003</v>
      </c>
      <c r="S11" s="61">
        <v>0</v>
      </c>
      <c r="T11" s="67">
        <v>0</v>
      </c>
      <c r="U11" s="57"/>
    </row>
    <row r="12" spans="1:21" x14ac:dyDescent="0.25">
      <c r="A12" s="58">
        <f t="shared" si="4"/>
        <v>43561</v>
      </c>
      <c r="B12" s="59" t="s">
        <v>33</v>
      </c>
      <c r="C12" s="60"/>
      <c r="D12" s="61">
        <v>1.109</v>
      </c>
      <c r="E12" s="62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3">
        <f t="shared" si="0"/>
        <v>1.109</v>
      </c>
      <c r="L12" s="64">
        <v>0</v>
      </c>
      <c r="M12" s="63">
        <f t="shared" si="1"/>
        <v>1.109</v>
      </c>
      <c r="N12" s="61">
        <v>0</v>
      </c>
      <c r="O12" s="61">
        <v>0</v>
      </c>
      <c r="P12" s="65">
        <f t="shared" si="2"/>
        <v>1.109</v>
      </c>
      <c r="Q12" s="66">
        <v>0.64</v>
      </c>
      <c r="R12" s="65">
        <f t="shared" si="3"/>
        <v>0.46899999999999997</v>
      </c>
      <c r="S12" s="61">
        <v>0</v>
      </c>
      <c r="T12" s="67">
        <v>0</v>
      </c>
      <c r="U12" s="57"/>
    </row>
    <row r="13" spans="1:21" ht="15.75" thickBot="1" x14ac:dyDescent="0.3">
      <c r="A13" s="68">
        <f t="shared" si="4"/>
        <v>43562</v>
      </c>
      <c r="B13" s="69" t="s">
        <v>34</v>
      </c>
      <c r="C13" s="70"/>
      <c r="D13" s="71">
        <v>0.83899999999999997</v>
      </c>
      <c r="E13" s="72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3">
        <f t="shared" si="0"/>
        <v>0.83899999999999997</v>
      </c>
      <c r="L13" s="74">
        <v>0</v>
      </c>
      <c r="M13" s="73">
        <f t="shared" si="1"/>
        <v>0.83899999999999997</v>
      </c>
      <c r="N13" s="71">
        <v>0</v>
      </c>
      <c r="O13" s="71">
        <v>0</v>
      </c>
      <c r="P13" s="75">
        <f t="shared" si="2"/>
        <v>0.83899999999999997</v>
      </c>
      <c r="Q13" s="76">
        <v>0.64</v>
      </c>
      <c r="R13" s="75">
        <f t="shared" si="3"/>
        <v>0.19899999999999995</v>
      </c>
      <c r="S13" s="71">
        <v>0</v>
      </c>
      <c r="T13" s="77">
        <v>0</v>
      </c>
      <c r="U13" s="57"/>
    </row>
    <row r="14" spans="1:21" x14ac:dyDescent="0.25">
      <c r="A14" s="47">
        <f t="shared" si="4"/>
        <v>43563</v>
      </c>
      <c r="B14" s="49" t="s">
        <v>28</v>
      </c>
      <c r="C14" s="49"/>
      <c r="D14" s="50">
        <v>1.3879999999999999</v>
      </c>
      <c r="E14" s="51">
        <v>0</v>
      </c>
      <c r="F14" s="50">
        <v>0</v>
      </c>
      <c r="G14" s="50">
        <v>0</v>
      </c>
      <c r="H14" s="50">
        <v>0</v>
      </c>
      <c r="I14" s="50">
        <v>0</v>
      </c>
      <c r="J14" s="50">
        <v>3.2450000000000001</v>
      </c>
      <c r="K14" s="52">
        <f t="shared" si="0"/>
        <v>4.633</v>
      </c>
      <c r="L14" s="53">
        <v>0</v>
      </c>
      <c r="M14" s="52">
        <f t="shared" si="1"/>
        <v>4.633</v>
      </c>
      <c r="N14" s="50">
        <v>0</v>
      </c>
      <c r="O14" s="50">
        <v>0</v>
      </c>
      <c r="P14" s="54">
        <f t="shared" si="2"/>
        <v>4.633</v>
      </c>
      <c r="Q14" s="55">
        <v>0.61</v>
      </c>
      <c r="R14" s="54">
        <f t="shared" si="3"/>
        <v>4.0229999999999997</v>
      </c>
      <c r="S14" s="50">
        <v>0</v>
      </c>
      <c r="T14" s="56">
        <v>0</v>
      </c>
      <c r="U14" s="57"/>
    </row>
    <row r="15" spans="1:21" x14ac:dyDescent="0.25">
      <c r="A15" s="58">
        <f t="shared" si="4"/>
        <v>43564</v>
      </c>
      <c r="B15" s="60" t="s">
        <v>29</v>
      </c>
      <c r="C15" s="60"/>
      <c r="D15" s="61">
        <v>1.52</v>
      </c>
      <c r="E15" s="62">
        <v>0</v>
      </c>
      <c r="F15" s="61">
        <v>0</v>
      </c>
      <c r="G15" s="61">
        <v>0</v>
      </c>
      <c r="H15" s="61">
        <v>0</v>
      </c>
      <c r="I15" s="61">
        <v>0</v>
      </c>
      <c r="J15" s="61">
        <v>5.0149999999999997</v>
      </c>
      <c r="K15" s="63">
        <f t="shared" si="0"/>
        <v>6.5350000000000001</v>
      </c>
      <c r="L15" s="64">
        <v>0</v>
      </c>
      <c r="M15" s="63">
        <f t="shared" si="1"/>
        <v>6.5350000000000001</v>
      </c>
      <c r="N15" s="61">
        <v>0</v>
      </c>
      <c r="O15" s="61">
        <v>0</v>
      </c>
      <c r="P15" s="65">
        <f t="shared" si="2"/>
        <v>6.5350000000000001</v>
      </c>
      <c r="Q15" s="66">
        <v>0.6</v>
      </c>
      <c r="R15" s="65">
        <f t="shared" si="3"/>
        <v>5.9350000000000005</v>
      </c>
      <c r="S15" s="61">
        <v>0</v>
      </c>
      <c r="T15" s="67">
        <v>0</v>
      </c>
      <c r="U15" s="57"/>
    </row>
    <row r="16" spans="1:21" x14ac:dyDescent="0.25">
      <c r="A16" s="58">
        <f t="shared" si="4"/>
        <v>43565</v>
      </c>
      <c r="B16" s="60" t="s">
        <v>30</v>
      </c>
      <c r="C16" s="60"/>
      <c r="D16" s="61">
        <v>1.4279999999999999</v>
      </c>
      <c r="E16" s="62">
        <v>0</v>
      </c>
      <c r="F16" s="61">
        <v>0</v>
      </c>
      <c r="G16" s="61">
        <v>0</v>
      </c>
      <c r="H16" s="61">
        <v>0</v>
      </c>
      <c r="I16" s="61">
        <v>0</v>
      </c>
      <c r="J16" s="61">
        <v>5.0339999999999998</v>
      </c>
      <c r="K16" s="63">
        <f t="shared" si="0"/>
        <v>6.4619999999999997</v>
      </c>
      <c r="L16" s="64">
        <v>0</v>
      </c>
      <c r="M16" s="63">
        <f t="shared" si="1"/>
        <v>6.4619999999999997</v>
      </c>
      <c r="N16" s="61">
        <v>0</v>
      </c>
      <c r="O16" s="61">
        <v>0</v>
      </c>
      <c r="P16" s="65">
        <f t="shared" si="2"/>
        <v>6.4619999999999997</v>
      </c>
      <c r="Q16" s="66">
        <v>0.61</v>
      </c>
      <c r="R16" s="65">
        <f t="shared" si="3"/>
        <v>5.8519999999999994</v>
      </c>
      <c r="S16" s="61">
        <v>0</v>
      </c>
      <c r="T16" s="67">
        <v>0</v>
      </c>
      <c r="U16" s="57"/>
    </row>
    <row r="17" spans="1:21" x14ac:dyDescent="0.25">
      <c r="A17" s="58">
        <f t="shared" si="4"/>
        <v>43566</v>
      </c>
      <c r="B17" s="60" t="s">
        <v>31</v>
      </c>
      <c r="C17" s="60"/>
      <c r="D17" s="61">
        <v>1.4430000000000001</v>
      </c>
      <c r="E17" s="62">
        <v>0</v>
      </c>
      <c r="F17" s="61">
        <v>0</v>
      </c>
      <c r="G17" s="61">
        <v>0</v>
      </c>
      <c r="H17" s="61">
        <v>0</v>
      </c>
      <c r="I17" s="61">
        <v>0</v>
      </c>
      <c r="J17" s="61">
        <v>5.0330000000000004</v>
      </c>
      <c r="K17" s="63">
        <f t="shared" si="0"/>
        <v>6.4760000000000009</v>
      </c>
      <c r="L17" s="64">
        <v>0</v>
      </c>
      <c r="M17" s="63">
        <f t="shared" si="1"/>
        <v>6.4760000000000009</v>
      </c>
      <c r="N17" s="61">
        <v>0</v>
      </c>
      <c r="O17" s="61">
        <v>0</v>
      </c>
      <c r="P17" s="65">
        <f t="shared" si="2"/>
        <v>6.4760000000000009</v>
      </c>
      <c r="Q17" s="66">
        <v>0.62</v>
      </c>
      <c r="R17" s="65">
        <f t="shared" si="3"/>
        <v>5.8560000000000008</v>
      </c>
      <c r="S17" s="61">
        <v>0</v>
      </c>
      <c r="T17" s="67">
        <v>0</v>
      </c>
      <c r="U17" s="57"/>
    </row>
    <row r="18" spans="1:21" x14ac:dyDescent="0.25">
      <c r="A18" s="58">
        <f t="shared" si="4"/>
        <v>43567</v>
      </c>
      <c r="B18" s="60" t="s">
        <v>32</v>
      </c>
      <c r="C18" s="60"/>
      <c r="D18" s="61">
        <v>1.3180000000000001</v>
      </c>
      <c r="E18" s="62">
        <v>0</v>
      </c>
      <c r="F18" s="61">
        <v>0</v>
      </c>
      <c r="G18" s="61">
        <v>0</v>
      </c>
      <c r="H18" s="61">
        <v>0</v>
      </c>
      <c r="I18" s="61">
        <v>0</v>
      </c>
      <c r="J18" s="61">
        <v>2.5529999999999999</v>
      </c>
      <c r="K18" s="63">
        <f t="shared" si="0"/>
        <v>3.871</v>
      </c>
      <c r="L18" s="64">
        <v>0</v>
      </c>
      <c r="M18" s="63">
        <f t="shared" si="1"/>
        <v>3.871</v>
      </c>
      <c r="N18" s="61">
        <v>0</v>
      </c>
      <c r="O18" s="61">
        <v>0</v>
      </c>
      <c r="P18" s="65">
        <f t="shared" si="2"/>
        <v>3.871</v>
      </c>
      <c r="Q18" s="66">
        <v>0.77</v>
      </c>
      <c r="R18" s="65">
        <f t="shared" si="3"/>
        <v>3.101</v>
      </c>
      <c r="S18" s="61">
        <v>0</v>
      </c>
      <c r="T18" s="67">
        <v>0</v>
      </c>
      <c r="U18" s="57"/>
    </row>
    <row r="19" spans="1:21" x14ac:dyDescent="0.25">
      <c r="A19" s="58">
        <f t="shared" si="4"/>
        <v>43568</v>
      </c>
      <c r="B19" s="60" t="s">
        <v>33</v>
      </c>
      <c r="C19" s="60"/>
      <c r="D19" s="61">
        <v>1.254</v>
      </c>
      <c r="E19" s="62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3">
        <f t="shared" si="0"/>
        <v>1.254</v>
      </c>
      <c r="L19" s="64">
        <v>0</v>
      </c>
      <c r="M19" s="63">
        <f t="shared" si="1"/>
        <v>1.254</v>
      </c>
      <c r="N19" s="61">
        <v>0</v>
      </c>
      <c r="O19" s="61">
        <v>0</v>
      </c>
      <c r="P19" s="65">
        <f t="shared" si="2"/>
        <v>1.254</v>
      </c>
      <c r="Q19" s="66">
        <v>0.86</v>
      </c>
      <c r="R19" s="65">
        <f t="shared" si="3"/>
        <v>0.39400000000000002</v>
      </c>
      <c r="S19" s="61">
        <v>0</v>
      </c>
      <c r="T19" s="67">
        <v>0</v>
      </c>
      <c r="U19" s="57"/>
    </row>
    <row r="20" spans="1:21" ht="15.75" thickBot="1" x14ac:dyDescent="0.3">
      <c r="A20" s="78">
        <f t="shared" si="4"/>
        <v>43569</v>
      </c>
      <c r="B20" s="79" t="s">
        <v>34</v>
      </c>
      <c r="C20" s="79"/>
      <c r="D20" s="80">
        <v>1.252</v>
      </c>
      <c r="E20" s="81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2">
        <f t="shared" si="0"/>
        <v>1.252</v>
      </c>
      <c r="L20" s="83">
        <v>0</v>
      </c>
      <c r="M20" s="82">
        <f t="shared" si="1"/>
        <v>1.252</v>
      </c>
      <c r="N20" s="80">
        <v>0</v>
      </c>
      <c r="O20" s="80">
        <v>0</v>
      </c>
      <c r="P20" s="84">
        <f t="shared" si="2"/>
        <v>1.252</v>
      </c>
      <c r="Q20" s="85">
        <v>0.88</v>
      </c>
      <c r="R20" s="84">
        <f t="shared" si="3"/>
        <v>0.372</v>
      </c>
      <c r="S20" s="80">
        <v>0</v>
      </c>
      <c r="T20" s="86">
        <v>0</v>
      </c>
      <c r="U20" s="57"/>
    </row>
    <row r="21" spans="1:21" x14ac:dyDescent="0.25">
      <c r="A21" s="47">
        <f t="shared" si="4"/>
        <v>43570</v>
      </c>
      <c r="B21" s="49" t="s">
        <v>28</v>
      </c>
      <c r="C21" s="49"/>
      <c r="D21" s="50">
        <v>0.81899999999999995</v>
      </c>
      <c r="E21" s="51">
        <v>0</v>
      </c>
      <c r="F21" s="50">
        <v>0</v>
      </c>
      <c r="G21" s="50">
        <v>0</v>
      </c>
      <c r="H21" s="50">
        <v>0</v>
      </c>
      <c r="I21" s="50">
        <v>0</v>
      </c>
      <c r="J21" s="50">
        <v>3.9140000000000001</v>
      </c>
      <c r="K21" s="52">
        <f t="shared" si="0"/>
        <v>4.7330000000000005</v>
      </c>
      <c r="L21" s="53">
        <v>0</v>
      </c>
      <c r="M21" s="52">
        <f t="shared" si="1"/>
        <v>4.7330000000000005</v>
      </c>
      <c r="N21" s="50">
        <v>0</v>
      </c>
      <c r="O21" s="50">
        <v>0</v>
      </c>
      <c r="P21" s="54">
        <f t="shared" si="2"/>
        <v>4.7330000000000005</v>
      </c>
      <c r="Q21" s="55">
        <v>0.87</v>
      </c>
      <c r="R21" s="54">
        <f t="shared" si="3"/>
        <v>3.8630000000000004</v>
      </c>
      <c r="S21" s="50">
        <v>0</v>
      </c>
      <c r="T21" s="56">
        <v>0</v>
      </c>
      <c r="U21" s="57"/>
    </row>
    <row r="22" spans="1:21" x14ac:dyDescent="0.25">
      <c r="A22" s="58">
        <f t="shared" si="4"/>
        <v>43571</v>
      </c>
      <c r="B22" s="60" t="s">
        <v>29</v>
      </c>
      <c r="C22" s="60"/>
      <c r="D22" s="61">
        <v>1.31</v>
      </c>
      <c r="E22" s="62">
        <v>0</v>
      </c>
      <c r="F22" s="61">
        <v>0</v>
      </c>
      <c r="G22" s="61">
        <v>0</v>
      </c>
      <c r="H22" s="61">
        <v>0</v>
      </c>
      <c r="I22" s="61">
        <v>0</v>
      </c>
      <c r="J22" s="61">
        <v>4.984</v>
      </c>
      <c r="K22" s="63">
        <f t="shared" si="0"/>
        <v>6.2940000000000005</v>
      </c>
      <c r="L22" s="64">
        <v>0</v>
      </c>
      <c r="M22" s="63">
        <f t="shared" si="1"/>
        <v>6.2940000000000005</v>
      </c>
      <c r="N22" s="61">
        <v>0</v>
      </c>
      <c r="O22" s="61">
        <v>0</v>
      </c>
      <c r="P22" s="65">
        <f t="shared" si="2"/>
        <v>6.2940000000000005</v>
      </c>
      <c r="Q22" s="66">
        <v>0.87</v>
      </c>
      <c r="R22" s="65">
        <f t="shared" si="3"/>
        <v>5.4240000000000004</v>
      </c>
      <c r="S22" s="61">
        <v>0</v>
      </c>
      <c r="T22" s="67">
        <v>0</v>
      </c>
      <c r="U22" s="57"/>
    </row>
    <row r="23" spans="1:21" x14ac:dyDescent="0.25">
      <c r="A23" s="58">
        <f t="shared" si="4"/>
        <v>43572</v>
      </c>
      <c r="B23" s="60" t="s">
        <v>30</v>
      </c>
      <c r="C23" s="60"/>
      <c r="D23" s="61">
        <v>0.59899999999999998</v>
      </c>
      <c r="E23" s="62">
        <v>0</v>
      </c>
      <c r="F23" s="61">
        <v>0</v>
      </c>
      <c r="G23" s="61">
        <v>0</v>
      </c>
      <c r="H23" s="61">
        <v>0</v>
      </c>
      <c r="I23" s="61">
        <v>0</v>
      </c>
      <c r="J23" s="61">
        <v>4.9820000000000002</v>
      </c>
      <c r="K23" s="63">
        <f t="shared" si="0"/>
        <v>5.5810000000000004</v>
      </c>
      <c r="L23" s="64">
        <v>0</v>
      </c>
      <c r="M23" s="63">
        <f t="shared" si="1"/>
        <v>5.5810000000000004</v>
      </c>
      <c r="N23" s="61">
        <v>0</v>
      </c>
      <c r="O23" s="61">
        <v>0</v>
      </c>
      <c r="P23" s="65">
        <f t="shared" si="2"/>
        <v>5.5810000000000004</v>
      </c>
      <c r="Q23" s="66">
        <v>0.88</v>
      </c>
      <c r="R23" s="65">
        <f t="shared" si="3"/>
        <v>4.7010000000000005</v>
      </c>
      <c r="S23" s="61">
        <v>0</v>
      </c>
      <c r="T23" s="67">
        <v>0</v>
      </c>
      <c r="U23" s="57"/>
    </row>
    <row r="24" spans="1:21" x14ac:dyDescent="0.25">
      <c r="A24" s="58">
        <f t="shared" si="4"/>
        <v>43573</v>
      </c>
      <c r="B24" s="60" t="s">
        <v>31</v>
      </c>
      <c r="C24" s="60"/>
      <c r="D24" s="61">
        <v>0</v>
      </c>
      <c r="E24" s="62">
        <v>0</v>
      </c>
      <c r="F24" s="61">
        <v>0</v>
      </c>
      <c r="G24" s="61">
        <v>0</v>
      </c>
      <c r="H24" s="61">
        <v>8.5999999999999993E-2</v>
      </c>
      <c r="I24" s="61">
        <v>0</v>
      </c>
      <c r="J24" s="61">
        <v>6.819</v>
      </c>
      <c r="K24" s="63">
        <f t="shared" si="0"/>
        <v>6.9050000000000002</v>
      </c>
      <c r="L24" s="64">
        <v>0</v>
      </c>
      <c r="M24" s="63">
        <f t="shared" si="1"/>
        <v>6.9050000000000002</v>
      </c>
      <c r="N24" s="61">
        <v>0</v>
      </c>
      <c r="O24" s="61">
        <v>0</v>
      </c>
      <c r="P24" s="65">
        <f t="shared" si="2"/>
        <v>6.9050000000000002</v>
      </c>
      <c r="Q24" s="66">
        <v>0.88</v>
      </c>
      <c r="R24" s="65">
        <f t="shared" si="3"/>
        <v>6.0250000000000004</v>
      </c>
      <c r="S24" s="61">
        <v>0</v>
      </c>
      <c r="T24" s="67">
        <v>0</v>
      </c>
      <c r="U24" s="57"/>
    </row>
    <row r="25" spans="1:21" x14ac:dyDescent="0.25">
      <c r="A25" s="58">
        <f t="shared" si="4"/>
        <v>43574</v>
      </c>
      <c r="B25" s="60" t="s">
        <v>32</v>
      </c>
      <c r="C25" s="60"/>
      <c r="D25" s="61">
        <v>0</v>
      </c>
      <c r="E25" s="62">
        <v>0</v>
      </c>
      <c r="F25" s="61">
        <v>0</v>
      </c>
      <c r="G25" s="61">
        <v>0</v>
      </c>
      <c r="H25" s="61">
        <v>0.46200000000000002</v>
      </c>
      <c r="I25" s="61">
        <v>0</v>
      </c>
      <c r="J25" s="61">
        <v>7.11</v>
      </c>
      <c r="K25" s="63">
        <f t="shared" si="0"/>
        <v>7.5720000000000001</v>
      </c>
      <c r="L25" s="64">
        <v>0</v>
      </c>
      <c r="M25" s="63">
        <f t="shared" si="1"/>
        <v>7.5720000000000001</v>
      </c>
      <c r="N25" s="61">
        <v>0</v>
      </c>
      <c r="O25" s="61">
        <v>0</v>
      </c>
      <c r="P25" s="65">
        <f t="shared" si="2"/>
        <v>7.5720000000000001</v>
      </c>
      <c r="Q25" s="66">
        <v>0.91</v>
      </c>
      <c r="R25" s="65">
        <f t="shared" si="3"/>
        <v>6.6619999999999999</v>
      </c>
      <c r="S25" s="61">
        <v>0</v>
      </c>
      <c r="T25" s="67">
        <v>0</v>
      </c>
      <c r="U25" s="57"/>
    </row>
    <row r="26" spans="1:21" x14ac:dyDescent="0.25">
      <c r="A26" s="58">
        <f t="shared" si="4"/>
        <v>43575</v>
      </c>
      <c r="B26" s="60" t="s">
        <v>33</v>
      </c>
      <c r="C26" s="60"/>
      <c r="D26" s="61">
        <v>0</v>
      </c>
      <c r="E26" s="62">
        <v>0</v>
      </c>
      <c r="F26" s="61">
        <v>0</v>
      </c>
      <c r="G26" s="61">
        <v>0</v>
      </c>
      <c r="H26" s="61">
        <v>0.78200000000000003</v>
      </c>
      <c r="I26" s="61">
        <v>0</v>
      </c>
      <c r="J26" s="61">
        <v>0</v>
      </c>
      <c r="K26" s="63">
        <f t="shared" si="0"/>
        <v>0.78200000000000003</v>
      </c>
      <c r="L26" s="64">
        <v>0</v>
      </c>
      <c r="M26" s="63">
        <f t="shared" si="1"/>
        <v>0.78200000000000003</v>
      </c>
      <c r="N26" s="61">
        <v>0</v>
      </c>
      <c r="O26" s="61">
        <v>0</v>
      </c>
      <c r="P26" s="65">
        <f t="shared" si="2"/>
        <v>0.78200000000000003</v>
      </c>
      <c r="Q26" s="66">
        <v>0.88</v>
      </c>
      <c r="R26" s="65">
        <f t="shared" si="3"/>
        <v>-9.7999999999999976E-2</v>
      </c>
      <c r="S26" s="61">
        <v>0</v>
      </c>
      <c r="T26" s="67">
        <v>0</v>
      </c>
      <c r="U26" s="57"/>
    </row>
    <row r="27" spans="1:21" ht="15.75" thickBot="1" x14ac:dyDescent="0.3">
      <c r="A27" s="78">
        <f t="shared" si="4"/>
        <v>43576</v>
      </c>
      <c r="B27" s="79" t="s">
        <v>34</v>
      </c>
      <c r="C27" s="79"/>
      <c r="D27" s="80">
        <v>0</v>
      </c>
      <c r="E27" s="81">
        <v>0</v>
      </c>
      <c r="F27" s="80">
        <v>0</v>
      </c>
      <c r="G27" s="80">
        <v>0</v>
      </c>
      <c r="H27" s="80">
        <v>0.93200000000000005</v>
      </c>
      <c r="I27" s="80">
        <v>0</v>
      </c>
      <c r="J27" s="80">
        <v>0</v>
      </c>
      <c r="K27" s="82">
        <f t="shared" si="0"/>
        <v>0.93200000000000005</v>
      </c>
      <c r="L27" s="83">
        <v>0</v>
      </c>
      <c r="M27" s="82">
        <f t="shared" si="1"/>
        <v>0.93200000000000005</v>
      </c>
      <c r="N27" s="80">
        <v>0</v>
      </c>
      <c r="O27" s="80">
        <v>0</v>
      </c>
      <c r="P27" s="84">
        <f t="shared" si="2"/>
        <v>0.93200000000000005</v>
      </c>
      <c r="Q27" s="85">
        <v>0.86</v>
      </c>
      <c r="R27" s="84">
        <f t="shared" si="3"/>
        <v>7.2000000000000064E-2</v>
      </c>
      <c r="S27" s="80">
        <v>0</v>
      </c>
      <c r="T27" s="86">
        <v>0</v>
      </c>
      <c r="U27" s="57"/>
    </row>
    <row r="28" spans="1:21" x14ac:dyDescent="0.25">
      <c r="A28" s="47">
        <f t="shared" si="4"/>
        <v>43577</v>
      </c>
      <c r="B28" s="49" t="s">
        <v>28</v>
      </c>
      <c r="C28" s="49"/>
      <c r="D28" s="50">
        <v>0</v>
      </c>
      <c r="E28" s="51">
        <v>0</v>
      </c>
      <c r="F28" s="50">
        <v>0</v>
      </c>
      <c r="G28" s="50">
        <v>0</v>
      </c>
      <c r="H28" s="50">
        <v>0.92500000000000004</v>
      </c>
      <c r="I28" s="50">
        <v>0</v>
      </c>
      <c r="J28" s="50">
        <v>3.484</v>
      </c>
      <c r="K28" s="52">
        <f t="shared" si="0"/>
        <v>4.4089999999999998</v>
      </c>
      <c r="L28" s="53">
        <v>0</v>
      </c>
      <c r="M28" s="52">
        <f t="shared" si="1"/>
        <v>4.4089999999999998</v>
      </c>
      <c r="N28" s="50">
        <v>0.186</v>
      </c>
      <c r="O28" s="50">
        <v>0</v>
      </c>
      <c r="P28" s="54">
        <f t="shared" si="2"/>
        <v>4.5949999999999998</v>
      </c>
      <c r="Q28" s="55">
        <v>0.84</v>
      </c>
      <c r="R28" s="54">
        <f t="shared" si="3"/>
        <v>3.7549999999999999</v>
      </c>
      <c r="S28" s="50">
        <v>0.186</v>
      </c>
      <c r="T28" s="56">
        <v>0</v>
      </c>
      <c r="U28" s="57"/>
    </row>
    <row r="29" spans="1:21" x14ac:dyDescent="0.25">
      <c r="A29" s="58">
        <f t="shared" si="4"/>
        <v>43578</v>
      </c>
      <c r="B29" s="60" t="s">
        <v>29</v>
      </c>
      <c r="C29" s="60"/>
      <c r="D29" s="61">
        <v>2.1000000000000001E-2</v>
      </c>
      <c r="E29" s="62">
        <v>0</v>
      </c>
      <c r="F29" s="61">
        <v>0</v>
      </c>
      <c r="G29" s="61">
        <v>0</v>
      </c>
      <c r="H29" s="61">
        <v>0.92100000000000004</v>
      </c>
      <c r="I29" s="61">
        <v>0</v>
      </c>
      <c r="J29" s="61">
        <v>4.9370000000000003</v>
      </c>
      <c r="K29" s="63">
        <f t="shared" si="0"/>
        <v>5.8790000000000004</v>
      </c>
      <c r="L29" s="64">
        <v>0</v>
      </c>
      <c r="M29" s="63">
        <f t="shared" si="1"/>
        <v>5.8790000000000004</v>
      </c>
      <c r="N29" s="61">
        <v>0.41199999999999998</v>
      </c>
      <c r="O29" s="61">
        <v>0</v>
      </c>
      <c r="P29" s="65">
        <f t="shared" si="2"/>
        <v>6.2910000000000004</v>
      </c>
      <c r="Q29" s="66">
        <v>0.85</v>
      </c>
      <c r="R29" s="65">
        <f t="shared" si="3"/>
        <v>5.4410000000000007</v>
      </c>
      <c r="S29" s="61">
        <v>0.41199999999999998</v>
      </c>
      <c r="T29" s="67">
        <v>0</v>
      </c>
      <c r="U29" s="57"/>
    </row>
    <row r="30" spans="1:21" x14ac:dyDescent="0.25">
      <c r="A30" s="58">
        <f t="shared" si="4"/>
        <v>43579</v>
      </c>
      <c r="B30" s="60" t="s">
        <v>30</v>
      </c>
      <c r="C30" s="60"/>
      <c r="D30" s="61">
        <v>0</v>
      </c>
      <c r="E30" s="62">
        <v>0</v>
      </c>
      <c r="F30" s="61">
        <v>0</v>
      </c>
      <c r="G30" s="61">
        <v>0</v>
      </c>
      <c r="H30" s="61">
        <v>0.89900000000000002</v>
      </c>
      <c r="I30" s="61">
        <v>0</v>
      </c>
      <c r="J30" s="61">
        <v>8.9130000000000003</v>
      </c>
      <c r="K30" s="63">
        <f t="shared" si="0"/>
        <v>9.8120000000000012</v>
      </c>
      <c r="L30" s="64">
        <v>0</v>
      </c>
      <c r="M30" s="63">
        <f t="shared" si="1"/>
        <v>9.8120000000000012</v>
      </c>
      <c r="N30" s="61">
        <v>0.41299999999999998</v>
      </c>
      <c r="O30" s="61">
        <v>0</v>
      </c>
      <c r="P30" s="65">
        <f t="shared" si="2"/>
        <v>10.225000000000001</v>
      </c>
      <c r="Q30" s="66">
        <v>0.89</v>
      </c>
      <c r="R30" s="65">
        <f t="shared" si="3"/>
        <v>9.3350000000000009</v>
      </c>
      <c r="S30" s="61">
        <v>0.41299999999999998</v>
      </c>
      <c r="T30" s="67">
        <v>0</v>
      </c>
      <c r="U30" s="57"/>
    </row>
    <row r="31" spans="1:21" x14ac:dyDescent="0.25">
      <c r="A31" s="58">
        <f t="shared" si="4"/>
        <v>43580</v>
      </c>
      <c r="B31" s="60" t="s">
        <v>31</v>
      </c>
      <c r="C31" s="60"/>
      <c r="D31" s="61">
        <v>0.97699999999999998</v>
      </c>
      <c r="E31" s="62">
        <v>0</v>
      </c>
      <c r="F31" s="61">
        <v>0.23</v>
      </c>
      <c r="G31" s="61">
        <v>0</v>
      </c>
      <c r="H31" s="61">
        <v>0.88900000000000001</v>
      </c>
      <c r="I31" s="61">
        <v>0</v>
      </c>
      <c r="J31" s="61">
        <v>10.151</v>
      </c>
      <c r="K31" s="63">
        <f t="shared" si="0"/>
        <v>12.247</v>
      </c>
      <c r="L31" s="64">
        <v>0</v>
      </c>
      <c r="M31" s="63">
        <f t="shared" si="1"/>
        <v>12.247</v>
      </c>
      <c r="N31" s="61">
        <v>0.41299999999999998</v>
      </c>
      <c r="O31" s="61">
        <v>0</v>
      </c>
      <c r="P31" s="65">
        <f t="shared" si="2"/>
        <v>12.66</v>
      </c>
      <c r="Q31" s="66">
        <v>0.89</v>
      </c>
      <c r="R31" s="65">
        <f t="shared" si="3"/>
        <v>11.77</v>
      </c>
      <c r="S31" s="61">
        <v>0.41299999999999998</v>
      </c>
      <c r="T31" s="67">
        <v>0</v>
      </c>
      <c r="U31" s="57"/>
    </row>
    <row r="32" spans="1:21" x14ac:dyDescent="0.25">
      <c r="A32" s="58">
        <f t="shared" si="4"/>
        <v>43581</v>
      </c>
      <c r="B32" s="60" t="s">
        <v>32</v>
      </c>
      <c r="C32" s="60"/>
      <c r="D32" s="61">
        <v>1.736</v>
      </c>
      <c r="E32" s="62">
        <v>0</v>
      </c>
      <c r="F32" s="61">
        <v>0.35499999999999998</v>
      </c>
      <c r="G32" s="61">
        <v>0</v>
      </c>
      <c r="H32" s="61">
        <v>0.60799999999999998</v>
      </c>
      <c r="I32" s="61">
        <v>0</v>
      </c>
      <c r="J32" s="61">
        <v>6.47</v>
      </c>
      <c r="K32" s="63">
        <f t="shared" si="0"/>
        <v>9.1690000000000005</v>
      </c>
      <c r="L32" s="64">
        <v>0</v>
      </c>
      <c r="M32" s="63">
        <f t="shared" si="1"/>
        <v>9.1690000000000005</v>
      </c>
      <c r="N32" s="61">
        <v>0.41299999999999998</v>
      </c>
      <c r="O32" s="61">
        <v>0</v>
      </c>
      <c r="P32" s="65">
        <f t="shared" si="2"/>
        <v>9.5820000000000007</v>
      </c>
      <c r="Q32" s="66">
        <v>0.91</v>
      </c>
      <c r="R32" s="65">
        <f t="shared" si="3"/>
        <v>8.6720000000000006</v>
      </c>
      <c r="S32" s="61">
        <v>0.41299999999999998</v>
      </c>
      <c r="T32" s="67">
        <v>0</v>
      </c>
      <c r="U32" s="57"/>
    </row>
    <row r="33" spans="1:21" x14ac:dyDescent="0.25">
      <c r="A33" s="58">
        <f t="shared" si="4"/>
        <v>43582</v>
      </c>
      <c r="B33" s="60" t="s">
        <v>33</v>
      </c>
      <c r="C33" s="60"/>
      <c r="D33" s="61">
        <v>1.4339999999999999</v>
      </c>
      <c r="E33" s="62">
        <v>0</v>
      </c>
      <c r="F33" s="61">
        <v>0.58799999999999997</v>
      </c>
      <c r="G33" s="61">
        <v>0</v>
      </c>
      <c r="H33" s="61">
        <v>0.83099999999999996</v>
      </c>
      <c r="I33" s="61">
        <v>0</v>
      </c>
      <c r="J33" s="61">
        <v>0</v>
      </c>
      <c r="K33" s="63">
        <f t="shared" si="0"/>
        <v>2.8529999999999998</v>
      </c>
      <c r="L33" s="64">
        <v>0</v>
      </c>
      <c r="M33" s="63">
        <f t="shared" si="1"/>
        <v>2.8529999999999998</v>
      </c>
      <c r="N33" s="61">
        <v>0.41299999999999998</v>
      </c>
      <c r="O33" s="61">
        <v>0</v>
      </c>
      <c r="P33" s="65">
        <f t="shared" si="2"/>
        <v>3.2659999999999996</v>
      </c>
      <c r="Q33" s="66">
        <v>0.87</v>
      </c>
      <c r="R33" s="65">
        <f t="shared" si="3"/>
        <v>2.3959999999999995</v>
      </c>
      <c r="S33" s="61">
        <v>0.41299999999999998</v>
      </c>
      <c r="T33" s="67">
        <v>0</v>
      </c>
      <c r="U33" s="57"/>
    </row>
    <row r="34" spans="1:21" ht="15.75" thickBot="1" x14ac:dyDescent="0.3">
      <c r="A34" s="78">
        <f t="shared" si="4"/>
        <v>43583</v>
      </c>
      <c r="B34" s="79" t="s">
        <v>34</v>
      </c>
      <c r="C34" s="79"/>
      <c r="D34" s="80">
        <v>0.27600000000000002</v>
      </c>
      <c r="E34" s="81">
        <v>0</v>
      </c>
      <c r="F34" s="80">
        <v>0.71299999999999997</v>
      </c>
      <c r="G34" s="80">
        <v>0</v>
      </c>
      <c r="H34" s="80">
        <v>0.75900000000000001</v>
      </c>
      <c r="I34" s="80">
        <v>0</v>
      </c>
      <c r="J34" s="80">
        <v>0</v>
      </c>
      <c r="K34" s="82">
        <f t="shared" si="0"/>
        <v>1.748</v>
      </c>
      <c r="L34" s="83">
        <v>0</v>
      </c>
      <c r="M34" s="82">
        <f t="shared" si="1"/>
        <v>1.748</v>
      </c>
      <c r="N34" s="80">
        <v>0.41499999999999998</v>
      </c>
      <c r="O34" s="80">
        <v>0</v>
      </c>
      <c r="P34" s="84">
        <f t="shared" si="2"/>
        <v>2.1629999999999998</v>
      </c>
      <c r="Q34" s="85">
        <v>0.84</v>
      </c>
      <c r="R34" s="84">
        <f t="shared" si="3"/>
        <v>1.323</v>
      </c>
      <c r="S34" s="80">
        <v>0.41499999999999998</v>
      </c>
      <c r="T34" s="86">
        <v>0</v>
      </c>
      <c r="U34" s="57"/>
    </row>
    <row r="35" spans="1:21" x14ac:dyDescent="0.25">
      <c r="A35" s="87">
        <f t="shared" si="4"/>
        <v>43584</v>
      </c>
      <c r="B35" s="88" t="s">
        <v>28</v>
      </c>
      <c r="C35" s="88"/>
      <c r="D35" s="89">
        <v>3.2000000000000001E-2</v>
      </c>
      <c r="E35" s="90">
        <v>0</v>
      </c>
      <c r="F35" s="89">
        <v>0.20499999999999999</v>
      </c>
      <c r="G35" s="89">
        <v>0</v>
      </c>
      <c r="H35" s="89">
        <v>0.218</v>
      </c>
      <c r="I35" s="89">
        <v>0</v>
      </c>
      <c r="J35" s="89">
        <v>6.7610000000000001</v>
      </c>
      <c r="K35" s="91">
        <f t="shared" si="0"/>
        <v>7.2160000000000002</v>
      </c>
      <c r="L35" s="92">
        <v>0</v>
      </c>
      <c r="M35" s="91">
        <f t="shared" si="1"/>
        <v>7.2160000000000002</v>
      </c>
      <c r="N35" s="89">
        <v>0.41399999999999998</v>
      </c>
      <c r="O35" s="89">
        <v>0</v>
      </c>
      <c r="P35" s="93">
        <f t="shared" si="2"/>
        <v>7.63</v>
      </c>
      <c r="Q35" s="94">
        <v>0.83</v>
      </c>
      <c r="R35" s="93">
        <f t="shared" si="3"/>
        <v>6.8</v>
      </c>
      <c r="S35" s="89">
        <v>0.41399999999999998</v>
      </c>
      <c r="T35" s="89">
        <v>0</v>
      </c>
      <c r="U35" s="57"/>
    </row>
    <row r="36" spans="1:21" x14ac:dyDescent="0.25">
      <c r="A36" s="58">
        <f t="shared" si="4"/>
        <v>43585</v>
      </c>
      <c r="B36" s="60" t="s">
        <v>29</v>
      </c>
      <c r="C36" s="60"/>
      <c r="D36" s="61">
        <v>0</v>
      </c>
      <c r="E36" s="62">
        <v>0</v>
      </c>
      <c r="F36" s="61">
        <v>0</v>
      </c>
      <c r="G36" s="61">
        <v>0</v>
      </c>
      <c r="H36" s="61">
        <v>0</v>
      </c>
      <c r="I36" s="61">
        <v>0</v>
      </c>
      <c r="J36" s="61">
        <v>9.9930000000000003</v>
      </c>
      <c r="K36" s="63">
        <f t="shared" si="0"/>
        <v>9.9930000000000003</v>
      </c>
      <c r="L36" s="64">
        <v>0</v>
      </c>
      <c r="M36" s="63">
        <f t="shared" si="1"/>
        <v>9.9930000000000003</v>
      </c>
      <c r="N36" s="61">
        <v>0.41499999999999998</v>
      </c>
      <c r="O36" s="61">
        <v>0</v>
      </c>
      <c r="P36" s="65">
        <f t="shared" si="2"/>
        <v>10.407999999999999</v>
      </c>
      <c r="Q36" s="66">
        <v>0.85</v>
      </c>
      <c r="R36" s="65">
        <f t="shared" si="3"/>
        <v>9.5579999999999998</v>
      </c>
      <c r="S36" s="61">
        <v>0.41499999999999998</v>
      </c>
      <c r="T36" s="61">
        <v>0</v>
      </c>
      <c r="U36" s="57"/>
    </row>
    <row r="37" spans="1:21" ht="15.75" customHeight="1" thickBot="1" x14ac:dyDescent="0.3">
      <c r="A37" s="95"/>
      <c r="B37" s="96"/>
      <c r="C37" s="96" t="s">
        <v>35</v>
      </c>
      <c r="D37" s="97">
        <f>SUM(D7:D36)</f>
        <v>24.509999999999998</v>
      </c>
      <c r="E37" s="98">
        <f>SUM(E7:E36)</f>
        <v>0</v>
      </c>
      <c r="F37" s="98">
        <f>SUM(F7:F36)</f>
        <v>2.0910000000000002</v>
      </c>
      <c r="G37" s="98">
        <f>SUM(G7:G36)</f>
        <v>0</v>
      </c>
      <c r="H37" s="98">
        <f>SUM(H7:H36)</f>
        <v>8.3120000000000012</v>
      </c>
      <c r="I37" s="98">
        <f>SUM(I7:I36)</f>
        <v>0</v>
      </c>
      <c r="J37" s="99">
        <f>SUM(J7:J36)</f>
        <v>124.44099999999997</v>
      </c>
      <c r="K37" s="100">
        <f>SUM(K7:K36)</f>
        <v>159.35400000000001</v>
      </c>
      <c r="L37" s="98">
        <f>SUM(L7:L36)</f>
        <v>3.5999999999999997E-2</v>
      </c>
      <c r="M37" s="101">
        <f>SUM(M7:M36)</f>
        <v>159.31800000000001</v>
      </c>
      <c r="N37" s="97">
        <f>SUM(N7:N36)</f>
        <v>5.1449999999999987</v>
      </c>
      <c r="O37" s="99">
        <f>SUM(O7:O36)</f>
        <v>0</v>
      </c>
      <c r="P37" s="102">
        <f>SUM(P7:P36)</f>
        <v>164.46299999999999</v>
      </c>
      <c r="Q37" s="103">
        <f>SUM(Q7:Q36)</f>
        <v>23.240000000000006</v>
      </c>
      <c r="R37" s="104">
        <f>SUM(R7:R36)</f>
        <v>141.22299999999998</v>
      </c>
      <c r="S37" s="105">
        <f>SUM(S7:S36)</f>
        <v>5.1449999999999987</v>
      </c>
      <c r="T37" s="106">
        <f>SUM(T7:T36)</f>
        <v>0</v>
      </c>
      <c r="U37" s="107"/>
    </row>
    <row r="38" spans="1:21" ht="15.75" thickBot="1" x14ac:dyDescent="0.3"/>
    <row r="39" spans="1:21" ht="15.75" thickBot="1" x14ac:dyDescent="0.3">
      <c r="A39" t="s">
        <v>36</v>
      </c>
      <c r="B39" s="37"/>
      <c r="C39" s="37"/>
      <c r="D39" s="108">
        <f t="shared" ref="D39:K39" si="5">+D37/$P37</f>
        <v>0.14903048102004707</v>
      </c>
      <c r="E39" s="109">
        <f t="shared" si="5"/>
        <v>0</v>
      </c>
      <c r="F39" s="109">
        <f t="shared" si="5"/>
        <v>1.2714105908319806E-2</v>
      </c>
      <c r="G39" s="109">
        <f t="shared" si="5"/>
        <v>0</v>
      </c>
      <c r="H39" s="109">
        <f t="shared" si="5"/>
        <v>5.054024309419141E-2</v>
      </c>
      <c r="I39" s="109">
        <f t="shared" si="5"/>
        <v>0</v>
      </c>
      <c r="J39" s="109">
        <f t="shared" si="5"/>
        <v>0.75665043201206339</v>
      </c>
      <c r="K39" s="109">
        <f t="shared" si="5"/>
        <v>0.96893526203462188</v>
      </c>
      <c r="L39" s="109"/>
      <c r="M39" s="109"/>
      <c r="N39" s="109">
        <f>+N37/$P37</f>
        <v>3.1283632184746717E-2</v>
      </c>
      <c r="O39" s="109">
        <f>+O37/$P37</f>
        <v>0</v>
      </c>
      <c r="P39" s="110">
        <f>+P37/$P37</f>
        <v>1</v>
      </c>
      <c r="R39" s="111">
        <f>1-(T39+S39)</f>
        <v>0.96356825729519979</v>
      </c>
      <c r="T39" s="112">
        <f>+(T37+S37)/R37</f>
        <v>3.6431742704800207E-2</v>
      </c>
    </row>
    <row r="40" spans="1:21" x14ac:dyDescent="0.25">
      <c r="A40" s="37"/>
      <c r="B40" s="37"/>
      <c r="C40" s="113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R40" t="s">
        <v>37</v>
      </c>
      <c r="T40" t="s">
        <v>38</v>
      </c>
    </row>
    <row r="41" spans="1:21" x14ac:dyDescent="0.25">
      <c r="K41" s="115"/>
      <c r="L41" s="115"/>
      <c r="M41" s="115"/>
    </row>
    <row r="43" spans="1:21" x14ac:dyDescent="0.25">
      <c r="O43" s="115"/>
    </row>
  </sheetData>
  <mergeCells count="7">
    <mergeCell ref="S5:T5"/>
    <mergeCell ref="A1:I2"/>
    <mergeCell ref="D4:O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rclark</dc:creator>
  <cp:lastModifiedBy>rclark</cp:lastModifiedBy>
  <dcterms:created xsi:type="dcterms:W3CDTF">2019-05-02T15:16:33Z</dcterms:created>
  <dcterms:modified xsi:type="dcterms:W3CDTF">2019-05-02T15:16:40Z</dcterms:modified>
</cp:coreProperties>
</file>